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ääpäiväkirja" sheetId="1" r:id="rId3"/>
    <sheet state="visible" name="Tuloslaskelma" sheetId="2" r:id="rId4"/>
    <sheet state="visible" name="Tase" sheetId="3" r:id="rId5"/>
  </sheets>
  <definedNames/>
  <calcPr/>
</workbook>
</file>

<file path=xl/sharedStrings.xml><?xml version="1.0" encoding="utf-8"?>
<sst xmlns="http://schemas.openxmlformats.org/spreadsheetml/2006/main" count="97" uniqueCount="68">
  <si>
    <t xml:space="preserve">Muokattu Antti Juhani Kajanahon pohjasta: http://antti-juhani.kaijanaho.fi/newblog/archives/904 </t>
  </si>
  <si>
    <t>ESIMERKKILIPPUKUNTA</t>
  </si>
  <si>
    <t>Päiväpääkirja</t>
  </si>
  <si>
    <t>Tilikausi 1.1.­-31.12.2016</t>
  </si>
  <si>
    <t>Päiväys</t>
  </si>
  <si>
    <t>Tosite</t>
  </si>
  <si>
    <t>Selite</t>
  </si>
  <si>
    <t>Tasetili</t>
  </si>
  <si>
    <t>Tulostili</t>
  </si>
  <si>
    <t>Siirtosaamiset</t>
  </si>
  <si>
    <t>Myyntisaamiset</t>
  </si>
  <si>
    <t>Pankkitili</t>
  </si>
  <si>
    <t>Varsinaisen toiminnan tuotot</t>
  </si>
  <si>
    <t>Varsinaisen toiminnan kulut</t>
  </si>
  <si>
    <t>Varainhankinnan tuotot</t>
  </si>
  <si>
    <t>Varainhankinnan kulut</t>
  </si>
  <si>
    <t>Rahoitustoiminnan tuotot</t>
  </si>
  <si>
    <t>Rahoitustoiminnan kulut</t>
  </si>
  <si>
    <t>Yleisavustukset</t>
  </si>
  <si>
    <t>Edellisten tilikausien ylijäämä (alijäämä)</t>
  </si>
  <si>
    <t>Siirtovelat</t>
  </si>
  <si>
    <t>Ostovelat</t>
  </si>
  <si>
    <t>Tarkistussummat</t>
  </si>
  <si>
    <t>Tilinavaus</t>
  </si>
  <si>
    <t>Maksetaan ostolasku 25/2015</t>
  </si>
  <si>
    <t>Pankkitilin korko vuodelta 2015</t>
  </si>
  <si>
    <t>Pankin kulut</t>
  </si>
  <si>
    <t>Jäsenmaksu / Jäsen 1</t>
  </si>
  <si>
    <t>Jäsenmaksu / Jäsen 2</t>
  </si>
  <si>
    <t>Jäsenmaksu / Jäsen 3</t>
  </si>
  <si>
    <t>Jäsenmaksu / Jäsen 4</t>
  </si>
  <si>
    <t>Jäsenmaksu / Jäsen 5</t>
  </si>
  <si>
    <t>Kevätkokouksen tilavuokra</t>
  </si>
  <si>
    <t>Kevätkokouksen tarjoilut</t>
  </si>
  <si>
    <t>Kesämyyjäisten myyntitulojen tilitys</t>
  </si>
  <si>
    <t>Kesämyyjäisten tilavuokra</t>
  </si>
  <si>
    <t>Vaeltajien liffamaratonin tilavuokra</t>
  </si>
  <si>
    <t>Vaeltajien liffamaratonin tarjoilu</t>
  </si>
  <si>
    <t>Syyskokouksen tilavuokra</t>
  </si>
  <si>
    <t>Syyskokouksen tarjoilut</t>
  </si>
  <si>
    <t>Yhdistyksen nettisivujen vuosimaksu</t>
  </si>
  <si>
    <t>Tammikuussa erääntyvät pankin kulut</t>
  </si>
  <si>
    <t>Pankkitilin korko</t>
  </si>
  <si>
    <t>Tilikauden ylijäämä</t>
  </si>
  <si>
    <t>TULOSLASKELMA</t>
  </si>
  <si>
    <t>1.1.-31.12.2016</t>
  </si>
  <si>
    <t>1.1.-31.12.2015</t>
  </si>
  <si>
    <t>Varsinainen toiminta</t>
  </si>
  <si>
    <t>Tuotot</t>
  </si>
  <si>
    <t>Kulut, muut kulut</t>
  </si>
  <si>
    <t>Tuotto-/Kulujäämä</t>
  </si>
  <si>
    <t>Varainhankinta</t>
  </si>
  <si>
    <t>Kulut</t>
  </si>
  <si>
    <t>Sijoitus- ja rahoitustoiminta</t>
  </si>
  <si>
    <t xml:space="preserve"> Tuotto-/Kulujäämä</t>
  </si>
  <si>
    <t>Tilikauden tulos</t>
  </si>
  <si>
    <t>Tilikauden ylijäämä (alijäämä)</t>
  </si>
  <si>
    <t>TASE</t>
  </si>
  <si>
    <t>VASTAAVAA</t>
  </si>
  <si>
    <t>VAIHTUVAT VASTAAVAT</t>
  </si>
  <si>
    <t>Lyhytaikaiset saamiset</t>
  </si>
  <si>
    <t>Rahat ja pankkisaamiset</t>
  </si>
  <si>
    <t>VASTAAVAA YHTEENSÄ</t>
  </si>
  <si>
    <t>VASTATTAVAA</t>
  </si>
  <si>
    <t>OMA PÄÄOMA</t>
  </si>
  <si>
    <t>VIERAS PÄÄOMA</t>
  </si>
  <si>
    <t>Lyhytaikainen</t>
  </si>
  <si>
    <t>VASTATTAVAA YHTEENSÄ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</si>
</sst>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.M.yyyy"/>
    <numFmt numFmtId="165" formatCode="m/d/yyyy h:mm:ss"/>
    <numFmt numFmtId="166" formatCode="#,##0.00 €"/>
  </numFmts>
  <fonts count="9">
    <font>
      <sz val="10.0"/>
      <color rgb="FF000000"/>
      <name val="Arial"/>
    </font>
    <font>
      <color rgb="FFFF0000"/>
      <name val="Arial"/>
    </font>
    <font>
      <b/>
      <name val="Arial"/>
    </font>
    <font>
      <b/>
      <sz val="10.0"/>
    </font>
    <font>
      <name val="Arial"/>
    </font>
    <font/>
    <font>
      <b/>
      <sz val="10.0"/>
      <color rgb="FFFF0000"/>
    </font>
    <font>
      <i/>
      <sz val="10.0"/>
    </font>
    <font>
      <b/>
      <i/>
      <sz val="10.0"/>
    </font>
  </fonts>
  <fills count="2">
    <fill>
      <patternFill patternType="none"/>
    </fill>
    <fill>
      <patternFill patternType="lightGray"/>
    </fill>
  </fills>
  <borders count="9">
    <border/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4" numFmtId="0" xfId="0" applyAlignment="1" applyFont="1">
      <alignment shrinkToFit="0" vertical="bottom" wrapText="1"/>
    </xf>
    <xf borderId="0" fillId="0" fontId="5" numFmtId="4" xfId="0" applyAlignment="1" applyFont="1" applyNumberFormat="1">
      <alignment shrinkToFit="0" wrapText="1"/>
    </xf>
    <xf borderId="1" fillId="0" fontId="4" numFmtId="0" xfId="0" applyAlignment="1" applyBorder="1" applyFont="1">
      <alignment shrinkToFit="0" vertical="bottom" wrapText="1"/>
    </xf>
    <xf borderId="1" fillId="0" fontId="5" numFmtId="4" xfId="0" applyAlignment="1" applyBorder="1" applyFont="1" applyNumberFormat="1">
      <alignment horizontal="center" readingOrder="0" shrinkToFit="0" vertical="bottom" wrapText="1"/>
    </xf>
    <xf borderId="1" fillId="0" fontId="5" numFmtId="0" xfId="0" applyAlignment="1" applyBorder="1" applyFont="1">
      <alignment shrinkToFit="0" wrapText="1"/>
    </xf>
    <xf borderId="1" fillId="0" fontId="5" numFmtId="0" xfId="0" applyAlignment="1" applyBorder="1" applyFont="1">
      <alignment horizontal="center" readingOrder="0" shrinkToFit="0" vertical="bottom" wrapText="1"/>
    </xf>
    <xf borderId="0" fillId="0" fontId="6" numFmtId="0" xfId="0" applyAlignment="1" applyFont="1">
      <alignment shrinkToFit="0" wrapText="1"/>
    </xf>
    <xf borderId="0" fillId="0" fontId="4" numFmtId="164" xfId="0" applyAlignment="1" applyFont="1" applyNumberFormat="1">
      <alignment horizontal="right" shrinkToFit="0" vertical="bottom" wrapText="1"/>
    </xf>
    <xf borderId="0" fillId="0" fontId="4" numFmtId="0" xfId="0" applyAlignment="1" applyFont="1">
      <alignment horizontal="right" shrinkToFit="0" vertical="bottom" wrapText="1"/>
    </xf>
    <xf borderId="2" fillId="0" fontId="5" numFmtId="4" xfId="0" applyAlignment="1" applyBorder="1" applyFont="1" applyNumberFormat="1">
      <alignment shrinkToFit="0" wrapText="1"/>
    </xf>
    <xf borderId="3" fillId="0" fontId="5" numFmtId="4" xfId="0" applyAlignment="1" applyBorder="1" applyFont="1" applyNumberFormat="1">
      <alignment shrinkToFit="0" wrapText="1"/>
    </xf>
    <xf borderId="2" fillId="0" fontId="5" numFmtId="4" xfId="0" applyAlignment="1" applyBorder="1" applyFont="1" applyNumberFormat="1">
      <alignment readingOrder="0" shrinkToFit="0" wrapText="1"/>
    </xf>
    <xf borderId="3" fillId="0" fontId="5" numFmtId="4" xfId="0" applyAlignment="1" applyBorder="1" applyFont="1" applyNumberFormat="1">
      <alignment readingOrder="0" shrinkToFit="0" wrapText="1"/>
    </xf>
    <xf borderId="0" fillId="0" fontId="4" numFmtId="14" xfId="0" applyAlignment="1" applyFont="1" applyNumberFormat="1">
      <alignment horizontal="right" shrinkToFit="0" vertical="bottom" wrapText="1"/>
    </xf>
    <xf borderId="0" fillId="0" fontId="4" numFmtId="0" xfId="0" applyAlignment="1" applyFont="1">
      <alignment horizontal="right" shrinkToFit="0" vertical="bottom" wrapText="1"/>
    </xf>
    <xf borderId="4" fillId="0" fontId="5" numFmtId="4" xfId="0" applyAlignment="1" applyBorder="1" applyFont="1" applyNumberFormat="1">
      <alignment shrinkToFit="0" wrapText="1"/>
    </xf>
    <xf borderId="5" fillId="0" fontId="5" numFmtId="4" xfId="0" applyAlignment="1" applyBorder="1" applyFont="1" applyNumberFormat="1">
      <alignment shrinkToFit="0" wrapText="1"/>
    </xf>
    <xf borderId="5" fillId="0" fontId="5" numFmtId="4" xfId="0" applyAlignment="1" applyBorder="1" applyFont="1" applyNumberFormat="1">
      <alignment readingOrder="0" shrinkToFit="0" wrapText="1"/>
    </xf>
    <xf borderId="4" fillId="0" fontId="5" numFmtId="4" xfId="0" applyAlignment="1" applyBorder="1" applyFont="1" applyNumberFormat="1">
      <alignment readingOrder="0" shrinkToFit="0" wrapText="1"/>
    </xf>
    <xf borderId="0" fillId="0" fontId="5" numFmtId="165" xfId="0" applyAlignment="1" applyFont="1" applyNumberFormat="1">
      <alignment shrinkToFit="0" wrapText="1"/>
    </xf>
    <xf borderId="0" fillId="0" fontId="5" numFmtId="0" xfId="0" applyAlignment="1" applyFont="1">
      <alignment readingOrder="0" shrinkToFit="0" wrapText="1"/>
    </xf>
    <xf borderId="6" fillId="0" fontId="5" numFmtId="4" xfId="0" applyAlignment="1" applyBorder="1" applyFont="1" applyNumberFormat="1">
      <alignment shrinkToFit="0" wrapText="1"/>
    </xf>
    <xf borderId="7" fillId="0" fontId="5" numFmtId="4" xfId="0" applyAlignment="1" applyBorder="1" applyFont="1" applyNumberFormat="1">
      <alignment shrinkToFit="0" wrapText="1"/>
    </xf>
    <xf borderId="0" fillId="0" fontId="3" numFmtId="0" xfId="0" applyAlignment="1" applyFont="1">
      <alignment horizontal="left" readingOrder="0" shrinkToFit="0" vertical="bottom" wrapText="1"/>
    </xf>
    <xf borderId="0" fillId="0" fontId="5" numFmtId="0" xfId="0" applyAlignment="1" applyFont="1">
      <alignment horizontal="left" shrinkToFit="0" vertical="bottom" wrapText="1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horizontal="center" readingOrder="0" shrinkToFit="0" vertical="bottom" wrapText="1"/>
    </xf>
    <xf borderId="0" fillId="0" fontId="5" numFmtId="166" xfId="0" applyAlignment="1" applyFont="1" applyNumberFormat="1">
      <alignment shrinkToFit="0" wrapText="1"/>
    </xf>
    <xf borderId="0" fillId="0" fontId="5" numFmtId="166" xfId="0" applyAlignment="1" applyFont="1" applyNumberFormat="1">
      <alignment readingOrder="0" shrinkToFit="0" wrapText="1"/>
    </xf>
    <xf borderId="1" fillId="0" fontId="5" numFmtId="166" xfId="0" applyAlignment="1" applyBorder="1" applyFont="1" applyNumberFormat="1">
      <alignment shrinkToFit="0" wrapText="1"/>
    </xf>
    <xf borderId="1" fillId="0" fontId="5" numFmtId="166" xfId="0" applyAlignment="1" applyBorder="1" applyFont="1" applyNumberFormat="1">
      <alignment readingOrder="0" shrinkToFit="0" wrapText="1"/>
    </xf>
    <xf borderId="8" fillId="0" fontId="5" numFmtId="166" xfId="0" applyAlignment="1" applyBorder="1" applyFont="1" applyNumberFormat="1">
      <alignment shrinkToFit="0" wrapText="1"/>
    </xf>
    <xf borderId="0" fillId="0" fontId="7" numFmtId="0" xfId="0" applyAlignment="1" applyFont="1">
      <alignment readingOrder="0" shrinkToFit="0" wrapText="1"/>
    </xf>
    <xf borderId="0" fillId="0" fontId="7" numFmtId="0" xfId="0" applyAlignment="1" applyFont="1">
      <alignment shrinkToFit="0" wrapText="1"/>
    </xf>
    <xf borderId="8" fillId="0" fontId="5" numFmtId="0" xfId="0" applyAlignment="1" applyBorder="1" applyFont="1">
      <alignment shrinkToFit="0" wrapText="1"/>
    </xf>
    <xf borderId="0" fillId="0" fontId="3" numFmtId="14" xfId="0" applyAlignment="1" applyFont="1" applyNumberFormat="1">
      <alignment horizontal="center" readingOrder="0" shrinkToFit="0" vertical="bottom" wrapText="1"/>
    </xf>
    <xf borderId="0" fillId="0" fontId="8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31.71"/>
    <col customWidth="1" min="2" max="2" width="13.57"/>
    <col customWidth="1" min="3" max="3" width="8.14"/>
    <col customWidth="1" min="4" max="4" width="41.57"/>
    <col customWidth="1" min="5" max="8" width="9.86"/>
    <col customWidth="1" min="9" max="10" width="11.14"/>
    <col customWidth="1" min="11" max="12" width="9.29"/>
    <col customWidth="1" min="13" max="20" width="11.14"/>
    <col customWidth="1" min="21" max="22" width="11.57"/>
    <col customWidth="1" min="23" max="32" width="11.14"/>
    <col customWidth="1" min="33" max="34" width="10.14"/>
    <col customWidth="1" min="35" max="36" width="11.14"/>
  </cols>
  <sheetData>
    <row r="1">
      <c r="A1" s="1" t="s">
        <v>0</v>
      </c>
      <c r="B1" s="2" t="s">
        <v>1</v>
      </c>
      <c r="O1" s="3"/>
      <c r="P1" s="3"/>
      <c r="Q1" s="3"/>
      <c r="R1" s="3"/>
    </row>
    <row r="2">
      <c r="A2" s="4"/>
      <c r="B2" s="2" t="s">
        <v>2</v>
      </c>
      <c r="O2" s="3"/>
      <c r="P2" s="3"/>
      <c r="Q2" s="3"/>
      <c r="R2" s="3"/>
    </row>
    <row r="3">
      <c r="A3" s="4"/>
      <c r="B3" s="2" t="s">
        <v>3</v>
      </c>
      <c r="O3" s="3"/>
      <c r="P3" s="3"/>
      <c r="Q3" s="3"/>
      <c r="R3" s="3"/>
    </row>
    <row r="4">
      <c r="E4" s="5"/>
      <c r="F4" s="5"/>
      <c r="G4" s="5"/>
      <c r="H4" s="5"/>
    </row>
    <row r="5">
      <c r="B5" s="6" t="s">
        <v>4</v>
      </c>
      <c r="C5" s="6" t="s">
        <v>5</v>
      </c>
      <c r="D5" s="6" t="s">
        <v>6</v>
      </c>
      <c r="E5" s="7" t="s">
        <v>7</v>
      </c>
      <c r="F5" s="8"/>
      <c r="G5" s="7" t="s">
        <v>8</v>
      </c>
      <c r="H5" s="8"/>
      <c r="I5" s="9" t="s">
        <v>9</v>
      </c>
      <c r="J5" s="8"/>
      <c r="K5" s="9" t="s">
        <v>10</v>
      </c>
      <c r="L5" s="8"/>
      <c r="M5" s="9" t="s">
        <v>11</v>
      </c>
      <c r="N5" s="8"/>
      <c r="O5" s="9" t="s">
        <v>12</v>
      </c>
      <c r="P5" s="8"/>
      <c r="Q5" s="9" t="s">
        <v>13</v>
      </c>
      <c r="R5" s="8"/>
      <c r="S5" s="9" t="s">
        <v>14</v>
      </c>
      <c r="T5" s="8"/>
      <c r="U5" s="9" t="s">
        <v>15</v>
      </c>
      <c r="V5" s="8"/>
      <c r="W5" s="9" t="s">
        <v>16</v>
      </c>
      <c r="X5" s="8"/>
      <c r="Y5" s="9" t="s">
        <v>17</v>
      </c>
      <c r="Z5" s="8"/>
      <c r="AA5" s="9" t="s">
        <v>18</v>
      </c>
      <c r="AB5" s="8"/>
      <c r="AC5" s="9" t="s">
        <v>19</v>
      </c>
      <c r="AD5" s="8"/>
      <c r="AE5" s="9" t="s">
        <v>20</v>
      </c>
      <c r="AF5" s="8"/>
      <c r="AG5" s="9" t="s">
        <v>21</v>
      </c>
      <c r="AH5" s="8"/>
      <c r="AI5" s="9" t="s">
        <v>22</v>
      </c>
      <c r="AJ5" s="8"/>
    </row>
    <row r="6">
      <c r="A6" s="10" t="str">
        <f t="shared" ref="A6:A44" si="2">if(AI6=AJ6,"","EI TÄSMÄÄ")</f>
        <v/>
      </c>
      <c r="B6" s="11">
        <v>42370.0</v>
      </c>
      <c r="C6" s="12">
        <v>1.0</v>
      </c>
      <c r="D6" s="4" t="s">
        <v>23</v>
      </c>
      <c r="E6" s="13"/>
      <c r="F6" s="14"/>
      <c r="G6" s="13"/>
      <c r="H6" s="14"/>
      <c r="I6" s="15">
        <v>0.5</v>
      </c>
      <c r="J6" s="14"/>
      <c r="K6" s="13"/>
      <c r="L6" s="14"/>
      <c r="M6" s="15">
        <v>100.0</v>
      </c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4"/>
      <c r="AA6" s="13"/>
      <c r="AB6" s="14"/>
      <c r="AC6" s="13"/>
      <c r="AD6" s="16">
        <v>78.5</v>
      </c>
      <c r="AE6" s="13"/>
      <c r="AF6" s="16">
        <v>2.0</v>
      </c>
      <c r="AG6" s="13"/>
      <c r="AH6" s="16">
        <v>20.0</v>
      </c>
      <c r="AI6" s="13">
        <f t="shared" ref="AI6:AJ6" si="1">E6+G6+I6+K6+M6+O6+Q6+S6+U6+W6+Y6+AA6+AC6+AE6+AG6</f>
        <v>100.5</v>
      </c>
      <c r="AJ6" s="14">
        <f t="shared" si="1"/>
        <v>100.5</v>
      </c>
    </row>
    <row r="7">
      <c r="A7" s="10" t="str">
        <f t="shared" si="2"/>
        <v/>
      </c>
      <c r="B7" s="17">
        <v>42372.0</v>
      </c>
      <c r="C7" s="18">
        <f t="shared" ref="C7:C30" si="4">C6+1</f>
        <v>2</v>
      </c>
      <c r="D7" s="4" t="s">
        <v>24</v>
      </c>
      <c r="E7" s="19"/>
      <c r="F7" s="20"/>
      <c r="G7" s="19"/>
      <c r="H7" s="20"/>
      <c r="I7" s="19"/>
      <c r="J7" s="20"/>
      <c r="K7" s="19"/>
      <c r="L7" s="20"/>
      <c r="M7" s="19"/>
      <c r="N7" s="21">
        <v>20.0</v>
      </c>
      <c r="O7" s="19"/>
      <c r="P7" s="20"/>
      <c r="Q7" s="19"/>
      <c r="R7" s="20"/>
      <c r="S7" s="19"/>
      <c r="T7" s="20"/>
      <c r="U7" s="19"/>
      <c r="V7" s="20"/>
      <c r="W7" s="19"/>
      <c r="X7" s="20"/>
      <c r="Y7" s="19"/>
      <c r="Z7" s="20"/>
      <c r="AA7" s="19"/>
      <c r="AB7" s="20"/>
      <c r="AC7" s="19"/>
      <c r="AD7" s="20"/>
      <c r="AE7" s="19"/>
      <c r="AF7" s="20"/>
      <c r="AG7" s="22">
        <v>20.0</v>
      </c>
      <c r="AH7" s="20"/>
      <c r="AI7" s="19">
        <f t="shared" ref="AI7:AJ7" si="3">E7+G7+I7+K7+M7+O7+Q7+S7+U7+W7+Y7+AA7+AC7+AE7+AG7</f>
        <v>20</v>
      </c>
      <c r="AJ7" s="20">
        <f t="shared" si="3"/>
        <v>20</v>
      </c>
    </row>
    <row r="8">
      <c r="A8" s="10" t="str">
        <f t="shared" si="2"/>
        <v/>
      </c>
      <c r="B8" s="17">
        <v>42375.0</v>
      </c>
      <c r="C8" s="18">
        <f t="shared" si="4"/>
        <v>3</v>
      </c>
      <c r="D8" s="4" t="s">
        <v>25</v>
      </c>
      <c r="E8" s="19"/>
      <c r="F8" s="20"/>
      <c r="G8" s="19"/>
      <c r="H8" s="20"/>
      <c r="I8" s="19"/>
      <c r="J8" s="21">
        <v>0.5</v>
      </c>
      <c r="K8" s="19"/>
      <c r="L8" s="20"/>
      <c r="M8" s="22">
        <v>0.5</v>
      </c>
      <c r="N8" s="20"/>
      <c r="O8" s="19"/>
      <c r="P8" s="20"/>
      <c r="Q8" s="19"/>
      <c r="R8" s="20"/>
      <c r="S8" s="19"/>
      <c r="T8" s="20"/>
      <c r="U8" s="19"/>
      <c r="V8" s="20"/>
      <c r="W8" s="19"/>
      <c r="X8" s="20"/>
      <c r="Y8" s="19"/>
      <c r="Z8" s="20"/>
      <c r="AA8" s="19"/>
      <c r="AB8" s="20"/>
      <c r="AC8" s="19"/>
      <c r="AD8" s="20"/>
      <c r="AE8" s="19"/>
      <c r="AF8" s="20"/>
      <c r="AG8" s="19"/>
      <c r="AH8" s="20"/>
      <c r="AI8" s="19">
        <f t="shared" ref="AI8:AJ8" si="5">E8+G8+I8+K8+M8+O8+Q8+S8+U8+W8+Y8+AA8+AC8+AE8+AG8</f>
        <v>0.5</v>
      </c>
      <c r="AJ8" s="20">
        <f t="shared" si="5"/>
        <v>0.5</v>
      </c>
    </row>
    <row r="9">
      <c r="A9" s="10" t="str">
        <f t="shared" si="2"/>
        <v/>
      </c>
      <c r="B9" s="17">
        <v>42375.0</v>
      </c>
      <c r="C9" s="18">
        <f t="shared" si="4"/>
        <v>4</v>
      </c>
      <c r="D9" s="4" t="s">
        <v>26</v>
      </c>
      <c r="E9" s="19"/>
      <c r="F9" s="20"/>
      <c r="G9" s="19"/>
      <c r="H9" s="20"/>
      <c r="I9" s="19"/>
      <c r="J9" s="20"/>
      <c r="K9" s="19"/>
      <c r="L9" s="20"/>
      <c r="M9" s="19"/>
      <c r="N9" s="21">
        <v>2.0</v>
      </c>
      <c r="O9" s="19"/>
      <c r="P9" s="20"/>
      <c r="Q9" s="19"/>
      <c r="R9" s="20"/>
      <c r="S9" s="19"/>
      <c r="T9" s="20"/>
      <c r="U9" s="19"/>
      <c r="V9" s="20"/>
      <c r="W9" s="19"/>
      <c r="X9" s="20"/>
      <c r="Y9" s="19"/>
      <c r="Z9" s="20"/>
      <c r="AA9" s="19"/>
      <c r="AB9" s="20"/>
      <c r="AC9" s="19"/>
      <c r="AD9" s="20"/>
      <c r="AE9" s="22">
        <v>2.0</v>
      </c>
      <c r="AF9" s="20"/>
      <c r="AG9" s="19"/>
      <c r="AH9" s="20"/>
      <c r="AI9" s="19">
        <f t="shared" ref="AI9:AJ9" si="6">E9+G9+I9+K9+M9+O9+Q9+S9+U9+W9+Y9+AA9+AC9+AE9+AG9</f>
        <v>2</v>
      </c>
      <c r="AJ9" s="20">
        <f t="shared" si="6"/>
        <v>2</v>
      </c>
    </row>
    <row r="10">
      <c r="A10" s="10" t="str">
        <f t="shared" si="2"/>
        <v/>
      </c>
      <c r="B10" s="11">
        <v>42379.0</v>
      </c>
      <c r="C10" s="18">
        <f t="shared" si="4"/>
        <v>5</v>
      </c>
      <c r="D10" s="4" t="s">
        <v>27</v>
      </c>
      <c r="E10" s="19"/>
      <c r="F10" s="20"/>
      <c r="G10" s="19"/>
      <c r="H10" s="20"/>
      <c r="I10" s="19"/>
      <c r="J10" s="20"/>
      <c r="K10" s="19"/>
      <c r="L10" s="20"/>
      <c r="M10" s="22">
        <v>15.0</v>
      </c>
      <c r="N10" s="20"/>
      <c r="O10" s="19"/>
      <c r="P10" s="20"/>
      <c r="Q10" s="19"/>
      <c r="R10" s="20"/>
      <c r="S10" s="19"/>
      <c r="T10" s="21">
        <v>15.0</v>
      </c>
      <c r="U10" s="19"/>
      <c r="V10" s="20"/>
      <c r="W10" s="19"/>
      <c r="X10" s="20"/>
      <c r="Y10" s="19"/>
      <c r="Z10" s="20"/>
      <c r="AA10" s="19"/>
      <c r="AB10" s="20"/>
      <c r="AC10" s="19"/>
      <c r="AD10" s="20"/>
      <c r="AE10" s="19"/>
      <c r="AF10" s="20"/>
      <c r="AG10" s="19"/>
      <c r="AH10" s="20"/>
      <c r="AI10" s="19">
        <f t="shared" ref="AI10:AJ10" si="7">E10+G10+I10+K10+M10+O10+Q10+S10+U10+W10+Y10+AA10+AC10+AE10+AG10</f>
        <v>15</v>
      </c>
      <c r="AJ10" s="20">
        <f t="shared" si="7"/>
        <v>15</v>
      </c>
    </row>
    <row r="11">
      <c r="A11" s="10" t="str">
        <f t="shared" si="2"/>
        <v/>
      </c>
      <c r="B11" s="11">
        <v>42381.0</v>
      </c>
      <c r="C11" s="18">
        <f t="shared" si="4"/>
        <v>6</v>
      </c>
      <c r="D11" s="4" t="s">
        <v>28</v>
      </c>
      <c r="E11" s="19"/>
      <c r="F11" s="20"/>
      <c r="G11" s="19"/>
      <c r="H11" s="20"/>
      <c r="I11" s="19"/>
      <c r="J11" s="20"/>
      <c r="K11" s="19"/>
      <c r="L11" s="20"/>
      <c r="M11" s="22">
        <v>15.0</v>
      </c>
      <c r="N11" s="20"/>
      <c r="O11" s="19"/>
      <c r="P11" s="20"/>
      <c r="Q11" s="19"/>
      <c r="R11" s="20"/>
      <c r="S11" s="19"/>
      <c r="T11" s="21">
        <v>15.0</v>
      </c>
      <c r="U11" s="19"/>
      <c r="V11" s="20"/>
      <c r="W11" s="19"/>
      <c r="X11" s="20"/>
      <c r="Y11" s="19"/>
      <c r="Z11" s="20"/>
      <c r="AA11" s="19"/>
      <c r="AB11" s="20"/>
      <c r="AC11" s="19"/>
      <c r="AD11" s="20"/>
      <c r="AE11" s="19"/>
      <c r="AF11" s="20"/>
      <c r="AG11" s="19"/>
      <c r="AH11" s="20"/>
      <c r="AI11" s="19">
        <f t="shared" ref="AI11:AJ11" si="8">E11+G11+I11+K11+M11+O11+Q11+S11+U11+W11+Y11+AA11+AC11+AE11+AG11</f>
        <v>15</v>
      </c>
      <c r="AJ11" s="20">
        <f t="shared" si="8"/>
        <v>15</v>
      </c>
    </row>
    <row r="12">
      <c r="A12" s="10" t="str">
        <f t="shared" si="2"/>
        <v/>
      </c>
      <c r="B12" s="11">
        <v>42386.0</v>
      </c>
      <c r="C12" s="18">
        <f t="shared" si="4"/>
        <v>7</v>
      </c>
      <c r="D12" s="4" t="s">
        <v>29</v>
      </c>
      <c r="E12" s="19"/>
      <c r="F12" s="20"/>
      <c r="G12" s="19"/>
      <c r="H12" s="20"/>
      <c r="I12" s="19"/>
      <c r="J12" s="20"/>
      <c r="K12" s="19"/>
      <c r="L12" s="20"/>
      <c r="M12" s="22">
        <v>15.0</v>
      </c>
      <c r="N12" s="20"/>
      <c r="O12" s="19"/>
      <c r="P12" s="20"/>
      <c r="Q12" s="19"/>
      <c r="R12" s="20"/>
      <c r="S12" s="19"/>
      <c r="T12" s="21">
        <v>15.0</v>
      </c>
      <c r="U12" s="19"/>
      <c r="V12" s="20"/>
      <c r="W12" s="19"/>
      <c r="X12" s="20"/>
      <c r="Y12" s="19"/>
      <c r="Z12" s="20"/>
      <c r="AA12" s="19"/>
      <c r="AB12" s="20"/>
      <c r="AC12" s="19"/>
      <c r="AD12" s="20"/>
      <c r="AE12" s="19"/>
      <c r="AF12" s="20"/>
      <c r="AG12" s="19"/>
      <c r="AH12" s="20"/>
      <c r="AI12" s="19">
        <f t="shared" ref="AI12:AJ12" si="9">E12+G12+I12+K12+M12+O12+Q12+S12+U12+W12+Y12+AA12+AC12+AE12+AG12</f>
        <v>15</v>
      </c>
      <c r="AJ12" s="20">
        <f t="shared" si="9"/>
        <v>15</v>
      </c>
    </row>
    <row r="13">
      <c r="A13" s="10" t="str">
        <f t="shared" si="2"/>
        <v/>
      </c>
      <c r="B13" s="11">
        <v>42387.0</v>
      </c>
      <c r="C13" s="18">
        <f t="shared" si="4"/>
        <v>8</v>
      </c>
      <c r="D13" s="4" t="s">
        <v>30</v>
      </c>
      <c r="E13" s="19"/>
      <c r="F13" s="20"/>
      <c r="G13" s="19"/>
      <c r="H13" s="20"/>
      <c r="I13" s="19"/>
      <c r="J13" s="20"/>
      <c r="K13" s="19"/>
      <c r="L13" s="20"/>
      <c r="M13" s="22">
        <v>15.0</v>
      </c>
      <c r="N13" s="20"/>
      <c r="O13" s="19"/>
      <c r="P13" s="20"/>
      <c r="Q13" s="19"/>
      <c r="R13" s="20"/>
      <c r="S13" s="19"/>
      <c r="T13" s="21">
        <v>15.0</v>
      </c>
      <c r="U13" s="19"/>
      <c r="V13" s="20"/>
      <c r="W13" s="19"/>
      <c r="X13" s="20"/>
      <c r="Y13" s="19"/>
      <c r="Z13" s="20"/>
      <c r="AA13" s="19"/>
      <c r="AB13" s="20"/>
      <c r="AC13" s="19"/>
      <c r="AD13" s="20"/>
      <c r="AE13" s="19"/>
      <c r="AF13" s="20"/>
      <c r="AG13" s="19"/>
      <c r="AH13" s="20"/>
      <c r="AI13" s="19">
        <f t="shared" ref="AI13:AJ13" si="10">E13+G13+I13+K13+M13+O13+Q13+S13+U13+W13+Y13+AA13+AC13+AE13+AG13</f>
        <v>15</v>
      </c>
      <c r="AJ13" s="20">
        <f t="shared" si="10"/>
        <v>15</v>
      </c>
    </row>
    <row r="14">
      <c r="A14" s="10" t="str">
        <f t="shared" si="2"/>
        <v/>
      </c>
      <c r="B14" s="11">
        <v>42389.0</v>
      </c>
      <c r="C14" s="18">
        <f t="shared" si="4"/>
        <v>9</v>
      </c>
      <c r="D14" s="4" t="s">
        <v>31</v>
      </c>
      <c r="E14" s="19"/>
      <c r="F14" s="20"/>
      <c r="G14" s="19"/>
      <c r="H14" s="20"/>
      <c r="I14" s="19"/>
      <c r="J14" s="20"/>
      <c r="K14" s="19"/>
      <c r="L14" s="20"/>
      <c r="M14" s="22">
        <v>15.0</v>
      </c>
      <c r="N14" s="20"/>
      <c r="O14" s="19"/>
      <c r="P14" s="20"/>
      <c r="Q14" s="19"/>
      <c r="R14" s="20"/>
      <c r="S14" s="19"/>
      <c r="T14" s="21">
        <v>15.0</v>
      </c>
      <c r="U14" s="19"/>
      <c r="V14" s="20"/>
      <c r="W14" s="19"/>
      <c r="X14" s="20"/>
      <c r="Y14" s="19"/>
      <c r="Z14" s="20"/>
      <c r="AA14" s="19"/>
      <c r="AB14" s="20"/>
      <c r="AC14" s="19"/>
      <c r="AD14" s="20"/>
      <c r="AE14" s="19"/>
      <c r="AF14" s="20"/>
      <c r="AG14" s="19"/>
      <c r="AH14" s="20"/>
      <c r="AI14" s="19">
        <f t="shared" ref="AI14:AJ14" si="11">E14+G14+I14+K14+M14+O14+Q14+S14+U14+W14+Y14+AA14+AC14+AE14+AG14</f>
        <v>15</v>
      </c>
      <c r="AJ14" s="20">
        <f t="shared" si="11"/>
        <v>15</v>
      </c>
    </row>
    <row r="15">
      <c r="A15" s="10" t="str">
        <f t="shared" si="2"/>
        <v/>
      </c>
      <c r="B15" s="11">
        <v>42407.0</v>
      </c>
      <c r="C15" s="18">
        <f t="shared" si="4"/>
        <v>10</v>
      </c>
      <c r="D15" s="4" t="s">
        <v>26</v>
      </c>
      <c r="E15" s="19"/>
      <c r="F15" s="20"/>
      <c r="G15" s="19"/>
      <c r="H15" s="20"/>
      <c r="I15" s="19"/>
      <c r="J15" s="20"/>
      <c r="K15" s="19"/>
      <c r="L15" s="20"/>
      <c r="M15" s="19"/>
      <c r="N15" s="21">
        <v>2.0</v>
      </c>
      <c r="O15" s="19"/>
      <c r="P15" s="20"/>
      <c r="Q15" s="22">
        <v>2.0</v>
      </c>
      <c r="R15" s="20"/>
      <c r="S15" s="19"/>
      <c r="T15" s="20"/>
      <c r="U15" s="19"/>
      <c r="V15" s="20"/>
      <c r="W15" s="19"/>
      <c r="X15" s="20"/>
      <c r="Y15" s="19"/>
      <c r="Z15" s="20"/>
      <c r="AA15" s="19"/>
      <c r="AB15" s="20"/>
      <c r="AC15" s="19"/>
      <c r="AD15" s="20"/>
      <c r="AE15" s="19"/>
      <c r="AF15" s="20"/>
      <c r="AG15" s="19"/>
      <c r="AH15" s="20"/>
      <c r="AI15" s="19">
        <f t="shared" ref="AI15:AJ15" si="12">E15+G15+I15+K15+M15+O15+Q15+S15+U15+W15+Y15+AA15+AC15+AE15+AG15</f>
        <v>2</v>
      </c>
      <c r="AJ15" s="20">
        <f t="shared" si="12"/>
        <v>2</v>
      </c>
    </row>
    <row r="16">
      <c r="A16" s="10" t="str">
        <f t="shared" si="2"/>
        <v/>
      </c>
      <c r="B16" s="11">
        <v>42475.0</v>
      </c>
      <c r="C16" s="18">
        <f t="shared" si="4"/>
        <v>11</v>
      </c>
      <c r="D16" s="4" t="s">
        <v>32</v>
      </c>
      <c r="E16" s="19"/>
      <c r="F16" s="20"/>
      <c r="G16" s="19"/>
      <c r="H16" s="20"/>
      <c r="I16" s="19"/>
      <c r="J16" s="20"/>
      <c r="K16" s="19"/>
      <c r="L16" s="20"/>
      <c r="M16" s="19"/>
      <c r="N16" s="21">
        <v>30.0</v>
      </c>
      <c r="O16" s="19"/>
      <c r="P16" s="20"/>
      <c r="Q16" s="22">
        <v>30.0</v>
      </c>
      <c r="R16" s="20"/>
      <c r="S16" s="19"/>
      <c r="T16" s="20"/>
      <c r="U16" s="19"/>
      <c r="V16" s="20"/>
      <c r="W16" s="19"/>
      <c r="X16" s="20"/>
      <c r="Y16" s="19"/>
      <c r="Z16" s="20"/>
      <c r="AA16" s="19"/>
      <c r="AB16" s="20"/>
      <c r="AC16" s="19"/>
      <c r="AD16" s="20"/>
      <c r="AE16" s="19"/>
      <c r="AF16" s="20"/>
      <c r="AG16" s="19"/>
      <c r="AH16" s="20"/>
      <c r="AI16" s="19">
        <f t="shared" ref="AI16:AJ16" si="13">E16+G16+I16+K16+M16+O16+Q16+S16+U16+W16+Y16+AA16+AC16+AE16+AG16</f>
        <v>30</v>
      </c>
      <c r="AJ16" s="20">
        <f t="shared" si="13"/>
        <v>30</v>
      </c>
    </row>
    <row r="17">
      <c r="A17" s="10" t="str">
        <f t="shared" si="2"/>
        <v/>
      </c>
      <c r="B17" s="11">
        <v>42478.0</v>
      </c>
      <c r="C17" s="18">
        <f t="shared" si="4"/>
        <v>12</v>
      </c>
      <c r="D17" s="4" t="s">
        <v>33</v>
      </c>
      <c r="E17" s="19"/>
      <c r="F17" s="20"/>
      <c r="G17" s="19"/>
      <c r="H17" s="20"/>
      <c r="I17" s="19"/>
      <c r="J17" s="20"/>
      <c r="K17" s="19"/>
      <c r="L17" s="20"/>
      <c r="M17" s="19"/>
      <c r="N17" s="21">
        <v>10.0</v>
      </c>
      <c r="O17" s="19"/>
      <c r="P17" s="20"/>
      <c r="Q17" s="22">
        <v>10.0</v>
      </c>
      <c r="R17" s="20"/>
      <c r="S17" s="19"/>
      <c r="T17" s="20"/>
      <c r="U17" s="19"/>
      <c r="V17" s="20"/>
      <c r="W17" s="19"/>
      <c r="X17" s="20"/>
      <c r="Y17" s="19"/>
      <c r="Z17" s="20"/>
      <c r="AA17" s="19"/>
      <c r="AB17" s="20"/>
      <c r="AC17" s="19"/>
      <c r="AD17" s="20"/>
      <c r="AE17" s="19"/>
      <c r="AF17" s="20"/>
      <c r="AG17" s="19"/>
      <c r="AH17" s="20"/>
      <c r="AI17" s="19">
        <f t="shared" ref="AI17:AJ17" si="14">E17+G17+I17+K17+M17+O17+Q17+S17+U17+W17+Y17+AA17+AC17+AE17+AG17</f>
        <v>10</v>
      </c>
      <c r="AJ17" s="20">
        <f t="shared" si="14"/>
        <v>10</v>
      </c>
    </row>
    <row r="18">
      <c r="A18" s="10" t="str">
        <f t="shared" si="2"/>
        <v/>
      </c>
      <c r="B18" s="11">
        <v>42496.0</v>
      </c>
      <c r="C18" s="18">
        <f t="shared" si="4"/>
        <v>13</v>
      </c>
      <c r="D18" s="4" t="s">
        <v>26</v>
      </c>
      <c r="E18" s="19"/>
      <c r="F18" s="20"/>
      <c r="G18" s="19"/>
      <c r="H18" s="20"/>
      <c r="I18" s="19"/>
      <c r="J18" s="20"/>
      <c r="K18" s="19"/>
      <c r="L18" s="20"/>
      <c r="M18" s="19"/>
      <c r="N18" s="21">
        <v>1.0</v>
      </c>
      <c r="O18" s="19"/>
      <c r="P18" s="20"/>
      <c r="Q18" s="22">
        <v>1.0</v>
      </c>
      <c r="R18" s="20"/>
      <c r="S18" s="19"/>
      <c r="T18" s="20"/>
      <c r="U18" s="19"/>
      <c r="V18" s="20"/>
      <c r="W18" s="19"/>
      <c r="X18" s="20"/>
      <c r="Y18" s="19"/>
      <c r="Z18" s="20"/>
      <c r="AA18" s="19"/>
      <c r="AB18" s="20"/>
      <c r="AC18" s="19"/>
      <c r="AD18" s="20"/>
      <c r="AE18" s="19"/>
      <c r="AF18" s="20"/>
      <c r="AG18" s="19"/>
      <c r="AH18" s="20"/>
      <c r="AI18" s="19">
        <f t="shared" ref="AI18:AJ18" si="15">E18+G18+I18+K18+M18+O18+Q18+S18+U18+W18+Y18+AA18+AC18+AE18+AG18</f>
        <v>1</v>
      </c>
      <c r="AJ18" s="20">
        <f t="shared" si="15"/>
        <v>1</v>
      </c>
    </row>
    <row r="19">
      <c r="A19" s="10" t="str">
        <f t="shared" si="2"/>
        <v/>
      </c>
      <c r="B19" s="11">
        <v>42536.0</v>
      </c>
      <c r="C19" s="18">
        <f t="shared" si="4"/>
        <v>14</v>
      </c>
      <c r="D19" s="4" t="s">
        <v>34</v>
      </c>
      <c r="E19" s="19"/>
      <c r="F19" s="20"/>
      <c r="G19" s="19"/>
      <c r="H19" s="20"/>
      <c r="I19" s="19"/>
      <c r="J19" s="20"/>
      <c r="K19" s="19"/>
      <c r="L19" s="20"/>
      <c r="M19" s="22">
        <v>150.0</v>
      </c>
      <c r="N19" s="20"/>
      <c r="O19" s="19"/>
      <c r="P19" s="20"/>
      <c r="Q19" s="19"/>
      <c r="R19" s="20"/>
      <c r="S19" s="19"/>
      <c r="T19" s="21">
        <v>150.0</v>
      </c>
      <c r="U19" s="19"/>
      <c r="V19" s="20"/>
      <c r="W19" s="19"/>
      <c r="X19" s="20"/>
      <c r="Y19" s="19"/>
      <c r="Z19" s="20"/>
      <c r="AA19" s="19"/>
      <c r="AB19" s="20"/>
      <c r="AC19" s="19"/>
      <c r="AD19" s="20"/>
      <c r="AE19" s="19"/>
      <c r="AF19" s="20"/>
      <c r="AG19" s="19"/>
      <c r="AH19" s="20"/>
      <c r="AI19" s="19">
        <f t="shared" ref="AI19:AJ19" si="16">E19+G19+I19+K19+M19+O19+Q19+S19+U19+W19+Y19+AA19+AC19+AE19+AG19</f>
        <v>150</v>
      </c>
      <c r="AJ19" s="20">
        <f t="shared" si="16"/>
        <v>150</v>
      </c>
    </row>
    <row r="20">
      <c r="A20" s="10" t="str">
        <f t="shared" si="2"/>
        <v/>
      </c>
      <c r="B20" s="11">
        <v>42506.0</v>
      </c>
      <c r="C20" s="18">
        <f t="shared" si="4"/>
        <v>15</v>
      </c>
      <c r="D20" s="4" t="s">
        <v>35</v>
      </c>
      <c r="E20" s="19"/>
      <c r="F20" s="20"/>
      <c r="G20" s="19"/>
      <c r="H20" s="20"/>
      <c r="I20" s="19"/>
      <c r="J20" s="20"/>
      <c r="K20" s="19"/>
      <c r="L20" s="20"/>
      <c r="M20" s="19"/>
      <c r="N20" s="21">
        <v>30.0</v>
      </c>
      <c r="O20" s="19"/>
      <c r="P20" s="20"/>
      <c r="Q20" s="19"/>
      <c r="R20" s="20"/>
      <c r="S20" s="19"/>
      <c r="T20" s="20"/>
      <c r="U20" s="22">
        <v>30.0</v>
      </c>
      <c r="V20" s="20"/>
      <c r="W20" s="19"/>
      <c r="X20" s="20"/>
      <c r="Y20" s="19"/>
      <c r="Z20" s="20"/>
      <c r="AA20" s="19"/>
      <c r="AB20" s="20"/>
      <c r="AC20" s="19"/>
      <c r="AD20" s="20"/>
      <c r="AE20" s="19"/>
      <c r="AF20" s="20"/>
      <c r="AG20" s="19"/>
      <c r="AH20" s="20"/>
      <c r="AI20" s="19">
        <f t="shared" ref="AI20:AJ20" si="17">E20+G20+I20+K20+M20+O20+Q20+S20+U20+W20+Y20+AA20+AC20+AE20+AG20</f>
        <v>30</v>
      </c>
      <c r="AJ20" s="20">
        <f t="shared" si="17"/>
        <v>30</v>
      </c>
    </row>
    <row r="21">
      <c r="A21" s="10" t="str">
        <f t="shared" si="2"/>
        <v/>
      </c>
      <c r="B21" s="11">
        <v>42557.0</v>
      </c>
      <c r="C21" s="18">
        <f t="shared" si="4"/>
        <v>16</v>
      </c>
      <c r="D21" s="4" t="s">
        <v>26</v>
      </c>
      <c r="E21" s="19"/>
      <c r="F21" s="20"/>
      <c r="G21" s="19"/>
      <c r="H21" s="20"/>
      <c r="I21" s="19"/>
      <c r="J21" s="20"/>
      <c r="K21" s="19"/>
      <c r="L21" s="20"/>
      <c r="M21" s="19"/>
      <c r="N21" s="21">
        <v>1.0</v>
      </c>
      <c r="O21" s="19"/>
      <c r="P21" s="20"/>
      <c r="Q21" s="19"/>
      <c r="R21" s="20"/>
      <c r="S21" s="19"/>
      <c r="T21" s="20"/>
      <c r="U21" s="22">
        <v>1.0</v>
      </c>
      <c r="V21" s="20"/>
      <c r="W21" s="19"/>
      <c r="X21" s="20"/>
      <c r="Y21" s="19"/>
      <c r="Z21" s="20"/>
      <c r="AA21" s="19"/>
      <c r="AB21" s="20"/>
      <c r="AC21" s="19"/>
      <c r="AD21" s="20"/>
      <c r="AE21" s="19"/>
      <c r="AF21" s="20"/>
      <c r="AG21" s="19"/>
      <c r="AH21" s="20"/>
      <c r="AI21" s="19">
        <f t="shared" ref="AI21:AJ21" si="18">E21+G21+I21+K21+M21+O21+Q21+S21+U21+W21+Y21+AA21+AC21+AE21+AG21</f>
        <v>1</v>
      </c>
      <c r="AJ21" s="20">
        <f t="shared" si="18"/>
        <v>1</v>
      </c>
    </row>
    <row r="22">
      <c r="A22" s="10" t="str">
        <f t="shared" si="2"/>
        <v/>
      </c>
      <c r="B22" s="11">
        <v>42605.0</v>
      </c>
      <c r="C22" s="18">
        <f t="shared" si="4"/>
        <v>17</v>
      </c>
      <c r="D22" s="4" t="s">
        <v>36</v>
      </c>
      <c r="E22" s="19"/>
      <c r="F22" s="20"/>
      <c r="G22" s="19"/>
      <c r="H22" s="20"/>
      <c r="I22" s="19"/>
      <c r="J22" s="20"/>
      <c r="K22" s="19"/>
      <c r="L22" s="20"/>
      <c r="M22" s="19"/>
      <c r="N22" s="21">
        <v>30.0</v>
      </c>
      <c r="O22" s="19"/>
      <c r="P22" s="20"/>
      <c r="Q22" s="22">
        <v>30.0</v>
      </c>
      <c r="R22" s="20"/>
      <c r="S22" s="19"/>
      <c r="T22" s="20"/>
      <c r="U22" s="19"/>
      <c r="V22" s="20"/>
      <c r="W22" s="19"/>
      <c r="X22" s="20"/>
      <c r="Y22" s="19"/>
      <c r="Z22" s="20"/>
      <c r="AA22" s="19"/>
      <c r="AB22" s="20"/>
      <c r="AC22" s="19"/>
      <c r="AD22" s="20"/>
      <c r="AE22" s="19"/>
      <c r="AF22" s="20"/>
      <c r="AG22" s="19"/>
      <c r="AH22" s="20"/>
      <c r="AI22" s="19">
        <f t="shared" ref="AI22:AJ22" si="19">E22+G22+I22+K22+M22+O22+Q22+S22+U22+W22+Y22+AA22+AC22+AE22+AG22</f>
        <v>30</v>
      </c>
      <c r="AJ22" s="20">
        <f t="shared" si="19"/>
        <v>30</v>
      </c>
    </row>
    <row r="23">
      <c r="A23" s="10" t="str">
        <f t="shared" si="2"/>
        <v/>
      </c>
      <c r="B23" s="11">
        <v>42605.0</v>
      </c>
      <c r="C23" s="18">
        <f t="shared" si="4"/>
        <v>18</v>
      </c>
      <c r="D23" s="4" t="s">
        <v>37</v>
      </c>
      <c r="E23" s="19"/>
      <c r="F23" s="20"/>
      <c r="G23" s="19"/>
      <c r="H23" s="20"/>
      <c r="I23" s="19"/>
      <c r="J23" s="20"/>
      <c r="K23" s="19"/>
      <c r="L23" s="20"/>
      <c r="M23" s="19"/>
      <c r="N23" s="21">
        <v>50.0</v>
      </c>
      <c r="O23" s="19"/>
      <c r="P23" s="20"/>
      <c r="Q23" s="22">
        <v>50.0</v>
      </c>
      <c r="R23" s="20"/>
      <c r="S23" s="19"/>
      <c r="T23" s="20"/>
      <c r="U23" s="19"/>
      <c r="V23" s="20"/>
      <c r="W23" s="19"/>
      <c r="X23" s="20"/>
      <c r="Y23" s="19"/>
      <c r="Z23" s="20"/>
      <c r="AA23" s="19"/>
      <c r="AB23" s="20"/>
      <c r="AC23" s="19"/>
      <c r="AD23" s="20"/>
      <c r="AE23" s="19"/>
      <c r="AF23" s="20"/>
      <c r="AG23" s="19"/>
      <c r="AH23" s="20"/>
      <c r="AI23" s="19">
        <f t="shared" ref="AI23:AJ23" si="20">E23+G23+I23+K23+M23+O23+Q23+S23+U23+W23+Y23+AA23+AC23+AE23+AG23</f>
        <v>50</v>
      </c>
      <c r="AJ23" s="20">
        <f t="shared" si="20"/>
        <v>50</v>
      </c>
    </row>
    <row r="24">
      <c r="A24" s="10" t="str">
        <f t="shared" si="2"/>
        <v/>
      </c>
      <c r="B24" s="11">
        <v>42619.0</v>
      </c>
      <c r="C24" s="18">
        <f t="shared" si="4"/>
        <v>19</v>
      </c>
      <c r="D24" s="4" t="s">
        <v>26</v>
      </c>
      <c r="E24" s="19"/>
      <c r="F24" s="20"/>
      <c r="G24" s="19"/>
      <c r="H24" s="20"/>
      <c r="I24" s="19"/>
      <c r="J24" s="20"/>
      <c r="K24" s="19"/>
      <c r="L24" s="20"/>
      <c r="M24" s="19"/>
      <c r="N24" s="21">
        <v>1.0</v>
      </c>
      <c r="O24" s="19"/>
      <c r="P24" s="20"/>
      <c r="Q24" s="22">
        <v>1.0</v>
      </c>
      <c r="R24" s="20"/>
      <c r="S24" s="19"/>
      <c r="T24" s="20"/>
      <c r="U24" s="19"/>
      <c r="V24" s="20"/>
      <c r="W24" s="19"/>
      <c r="X24" s="20"/>
      <c r="Y24" s="19"/>
      <c r="Z24" s="20"/>
      <c r="AA24" s="19"/>
      <c r="AB24" s="20"/>
      <c r="AC24" s="19"/>
      <c r="AD24" s="20"/>
      <c r="AE24" s="19"/>
      <c r="AF24" s="20"/>
      <c r="AG24" s="19"/>
      <c r="AH24" s="20"/>
      <c r="AI24" s="19">
        <f t="shared" ref="AI24:AJ24" si="21">E24+G24+I24+K24+M24+O24+Q24+S24+U24+W24+Y24+AA24+AC24+AE24+AG24</f>
        <v>1</v>
      </c>
      <c r="AJ24" s="20">
        <f t="shared" si="21"/>
        <v>1</v>
      </c>
    </row>
    <row r="25">
      <c r="A25" s="10" t="str">
        <f t="shared" si="2"/>
        <v/>
      </c>
      <c r="B25" s="11">
        <v>42703.0</v>
      </c>
      <c r="C25" s="18">
        <f t="shared" si="4"/>
        <v>20</v>
      </c>
      <c r="D25" s="4" t="s">
        <v>38</v>
      </c>
      <c r="E25" s="19"/>
      <c r="F25" s="20"/>
      <c r="G25" s="19"/>
      <c r="H25" s="20"/>
      <c r="I25" s="19"/>
      <c r="J25" s="20"/>
      <c r="K25" s="19"/>
      <c r="L25" s="20"/>
      <c r="M25" s="19"/>
      <c r="N25" s="21">
        <v>30.0</v>
      </c>
      <c r="O25" s="19"/>
      <c r="P25" s="20"/>
      <c r="Q25" s="22">
        <v>30.0</v>
      </c>
      <c r="R25" s="20"/>
      <c r="S25" s="19"/>
      <c r="T25" s="20"/>
      <c r="U25" s="19"/>
      <c r="V25" s="20"/>
      <c r="W25" s="19"/>
      <c r="X25" s="20"/>
      <c r="Y25" s="19"/>
      <c r="Z25" s="20"/>
      <c r="AA25" s="19"/>
      <c r="AB25" s="20"/>
      <c r="AC25" s="19"/>
      <c r="AD25" s="20"/>
      <c r="AE25" s="19"/>
      <c r="AF25" s="20"/>
      <c r="AG25" s="19"/>
      <c r="AH25" s="20"/>
      <c r="AI25" s="19">
        <f t="shared" ref="AI25:AJ25" si="22">E25+G25+I25+K25+M25+O25+Q25+S25+U25+W25+Y25+AA25+AC25+AE25+AG25</f>
        <v>30</v>
      </c>
      <c r="AJ25" s="20">
        <f t="shared" si="22"/>
        <v>30</v>
      </c>
    </row>
    <row r="26">
      <c r="A26" s="10" t="str">
        <f t="shared" si="2"/>
        <v/>
      </c>
      <c r="B26" s="11">
        <v>42703.0</v>
      </c>
      <c r="C26" s="18">
        <f t="shared" si="4"/>
        <v>21</v>
      </c>
      <c r="D26" s="4" t="s">
        <v>39</v>
      </c>
      <c r="E26" s="19"/>
      <c r="F26" s="20"/>
      <c r="G26" s="19"/>
      <c r="H26" s="20"/>
      <c r="I26" s="19"/>
      <c r="J26" s="20"/>
      <c r="K26" s="19"/>
      <c r="L26" s="20"/>
      <c r="M26" s="19"/>
      <c r="N26" s="21">
        <v>10.0</v>
      </c>
      <c r="O26" s="19"/>
      <c r="P26" s="20"/>
      <c r="Q26" s="22">
        <v>10.0</v>
      </c>
      <c r="R26" s="20"/>
      <c r="S26" s="19"/>
      <c r="T26" s="20"/>
      <c r="U26" s="19"/>
      <c r="V26" s="20"/>
      <c r="W26" s="19"/>
      <c r="X26" s="20"/>
      <c r="Y26" s="19"/>
      <c r="Z26" s="20"/>
      <c r="AA26" s="19"/>
      <c r="AB26" s="20"/>
      <c r="AC26" s="19"/>
      <c r="AD26" s="20"/>
      <c r="AE26" s="19"/>
      <c r="AF26" s="20"/>
      <c r="AG26" s="19"/>
      <c r="AH26" s="20"/>
      <c r="AI26" s="19">
        <f t="shared" ref="AI26:AJ26" si="23">E26+G26+I26+K26+M26+O26+Q26+S26+U26+W26+Y26+AA26+AC26+AE26+AG26</f>
        <v>10</v>
      </c>
      <c r="AJ26" s="20">
        <f t="shared" si="23"/>
        <v>10</v>
      </c>
    </row>
    <row r="27">
      <c r="A27" s="10" t="str">
        <f t="shared" si="2"/>
        <v/>
      </c>
      <c r="B27" s="11">
        <v>42710.0</v>
      </c>
      <c r="C27" s="18">
        <f t="shared" si="4"/>
        <v>22</v>
      </c>
      <c r="D27" s="4" t="s">
        <v>26</v>
      </c>
      <c r="E27" s="19"/>
      <c r="F27" s="20"/>
      <c r="G27" s="19"/>
      <c r="H27" s="20"/>
      <c r="I27" s="19"/>
      <c r="J27" s="20"/>
      <c r="K27" s="19"/>
      <c r="L27" s="20"/>
      <c r="M27" s="19"/>
      <c r="N27" s="21">
        <v>1.0</v>
      </c>
      <c r="O27" s="19"/>
      <c r="P27" s="20"/>
      <c r="Q27" s="22">
        <v>1.0</v>
      </c>
      <c r="R27" s="20"/>
      <c r="S27" s="19"/>
      <c r="T27" s="20"/>
      <c r="U27" s="19"/>
      <c r="V27" s="20"/>
      <c r="W27" s="19"/>
      <c r="X27" s="20"/>
      <c r="Y27" s="19"/>
      <c r="Z27" s="20"/>
      <c r="AA27" s="19"/>
      <c r="AB27" s="20"/>
      <c r="AC27" s="19"/>
      <c r="AD27" s="20"/>
      <c r="AE27" s="19"/>
      <c r="AF27" s="20"/>
      <c r="AG27" s="19"/>
      <c r="AH27" s="20"/>
      <c r="AI27" s="19">
        <f t="shared" ref="AI27:AJ27" si="24">E27+G27+I27+K27+M27+O27+Q27+S27+U27+W27+Y27+AA27+AC27+AE27+AG27</f>
        <v>1</v>
      </c>
      <c r="AJ27" s="20">
        <f t="shared" si="24"/>
        <v>1</v>
      </c>
    </row>
    <row r="28">
      <c r="A28" s="10" t="str">
        <f t="shared" si="2"/>
        <v/>
      </c>
      <c r="B28" s="11">
        <v>42726.0</v>
      </c>
      <c r="C28" s="18">
        <f t="shared" si="4"/>
        <v>23</v>
      </c>
      <c r="D28" s="4" t="s">
        <v>40</v>
      </c>
      <c r="E28" s="19"/>
      <c r="F28" s="20"/>
      <c r="G28" s="19"/>
      <c r="H28" s="20"/>
      <c r="I28" s="19"/>
      <c r="J28" s="20"/>
      <c r="K28" s="19"/>
      <c r="L28" s="20"/>
      <c r="M28" s="19"/>
      <c r="N28" s="20"/>
      <c r="O28" s="19"/>
      <c r="P28" s="20"/>
      <c r="Q28" s="22">
        <v>20.0</v>
      </c>
      <c r="R28" s="20"/>
      <c r="S28" s="19"/>
      <c r="T28" s="20"/>
      <c r="U28" s="19"/>
      <c r="V28" s="20"/>
      <c r="W28" s="19"/>
      <c r="X28" s="20"/>
      <c r="Y28" s="19"/>
      <c r="Z28" s="20"/>
      <c r="AA28" s="19"/>
      <c r="AB28" s="20"/>
      <c r="AC28" s="19"/>
      <c r="AD28" s="20"/>
      <c r="AE28" s="19"/>
      <c r="AF28" s="20"/>
      <c r="AG28" s="19"/>
      <c r="AH28" s="21">
        <v>20.0</v>
      </c>
      <c r="AI28" s="19">
        <f t="shared" ref="AI28:AJ28" si="25">E28+G28+I28+K28+M28+O28+Q28+S28+U28+W28+Y28+AA28+AC28+AE28+AG28</f>
        <v>20</v>
      </c>
      <c r="AJ28" s="20">
        <f t="shared" si="25"/>
        <v>20</v>
      </c>
    </row>
    <row r="29">
      <c r="A29" s="10" t="str">
        <f t="shared" si="2"/>
        <v/>
      </c>
      <c r="B29" s="11">
        <v>42735.0</v>
      </c>
      <c r="C29" s="18">
        <f t="shared" si="4"/>
        <v>24</v>
      </c>
      <c r="D29" s="4" t="s">
        <v>41</v>
      </c>
      <c r="E29" s="19"/>
      <c r="F29" s="20"/>
      <c r="G29" s="19"/>
      <c r="H29" s="20"/>
      <c r="I29" s="19"/>
      <c r="J29" s="20"/>
      <c r="K29" s="19"/>
      <c r="L29" s="20"/>
      <c r="M29" s="19"/>
      <c r="N29" s="20"/>
      <c r="O29" s="19"/>
      <c r="P29" s="20"/>
      <c r="Q29" s="22">
        <v>1.0</v>
      </c>
      <c r="R29" s="20"/>
      <c r="S29" s="19"/>
      <c r="T29" s="20"/>
      <c r="U29" s="19"/>
      <c r="V29" s="20"/>
      <c r="W29" s="19"/>
      <c r="X29" s="20"/>
      <c r="Y29" s="19"/>
      <c r="Z29" s="20"/>
      <c r="AA29" s="19"/>
      <c r="AB29" s="20"/>
      <c r="AC29" s="19"/>
      <c r="AD29" s="20"/>
      <c r="AE29" s="19"/>
      <c r="AF29" s="21">
        <v>1.0</v>
      </c>
      <c r="AG29" s="19"/>
      <c r="AH29" s="20"/>
      <c r="AI29" s="19">
        <f t="shared" ref="AI29:AJ29" si="26">E29+G29+I29+K29+M29+O29+Q29+S29+U29+W29+Y29+AA29+AC29+AE29+AG29</f>
        <v>1</v>
      </c>
      <c r="AJ29" s="20">
        <f t="shared" si="26"/>
        <v>1</v>
      </c>
    </row>
    <row r="30">
      <c r="A30" s="10" t="str">
        <f t="shared" si="2"/>
        <v/>
      </c>
      <c r="B30" s="11">
        <v>42735.0</v>
      </c>
      <c r="C30" s="18">
        <f t="shared" si="4"/>
        <v>25</v>
      </c>
      <c r="D30" s="4" t="s">
        <v>42</v>
      </c>
      <c r="E30" s="19"/>
      <c r="F30" s="20"/>
      <c r="G30" s="19"/>
      <c r="H30" s="20"/>
      <c r="I30" s="22">
        <v>0.87</v>
      </c>
      <c r="J30" s="20"/>
      <c r="K30" s="19"/>
      <c r="L30" s="20"/>
      <c r="M30" s="19"/>
      <c r="N30" s="20"/>
      <c r="O30" s="19"/>
      <c r="P30" s="20"/>
      <c r="Q30" s="19"/>
      <c r="R30" s="20"/>
      <c r="S30" s="19"/>
      <c r="T30" s="20"/>
      <c r="U30" s="19"/>
      <c r="V30" s="20"/>
      <c r="W30" s="19"/>
      <c r="X30" s="21">
        <v>0.87</v>
      </c>
      <c r="Y30" s="19"/>
      <c r="Z30" s="20"/>
      <c r="AA30" s="19"/>
      <c r="AB30" s="20"/>
      <c r="AC30" s="19"/>
      <c r="AD30" s="20"/>
      <c r="AE30" s="19"/>
      <c r="AF30" s="20"/>
      <c r="AG30" s="19"/>
      <c r="AH30" s="20"/>
      <c r="AI30" s="19">
        <f t="shared" ref="AI30:AJ30" si="27">E30+G30+I30+K30+M30+O30+Q30+S30+U30+W30+Y30+AA30+AC30+AE30+AG30</f>
        <v>0.87</v>
      </c>
      <c r="AJ30" s="20">
        <f t="shared" si="27"/>
        <v>0.87</v>
      </c>
    </row>
    <row r="31">
      <c r="A31" s="10" t="str">
        <f t="shared" si="2"/>
        <v/>
      </c>
      <c r="B31" s="23"/>
      <c r="D31" s="24" t="s">
        <v>12</v>
      </c>
      <c r="E31" s="19"/>
      <c r="F31" s="20"/>
      <c r="G31" s="19"/>
      <c r="H31" s="20">
        <f>O31</f>
        <v>0</v>
      </c>
      <c r="I31" s="19"/>
      <c r="J31" s="20"/>
      <c r="K31" s="19"/>
      <c r="L31" s="20"/>
      <c r="M31" s="19"/>
      <c r="N31" s="20"/>
      <c r="O31" s="19">
        <f>sum(P6:P30)-sum(O6:O30)</f>
        <v>0</v>
      </c>
      <c r="P31" s="20"/>
      <c r="Q31" s="19"/>
      <c r="R31" s="20"/>
      <c r="S31" s="19"/>
      <c r="T31" s="20"/>
      <c r="U31" s="19"/>
      <c r="V31" s="20"/>
      <c r="W31" s="19"/>
      <c r="X31" s="20"/>
      <c r="Y31" s="19"/>
      <c r="Z31" s="20"/>
      <c r="AA31" s="19"/>
      <c r="AB31" s="20"/>
      <c r="AC31" s="19"/>
      <c r="AD31" s="20"/>
      <c r="AE31" s="19"/>
      <c r="AF31" s="20"/>
      <c r="AG31" s="19"/>
      <c r="AH31" s="20"/>
      <c r="AI31" s="19">
        <f t="shared" ref="AI31:AJ31" si="28">E31+G31+I31+K31+M31+O31+Q31+S31+U31+W31+Y31+AA31+AC31+AE31+AG31</f>
        <v>0</v>
      </c>
      <c r="AJ31" s="20">
        <f t="shared" si="28"/>
        <v>0</v>
      </c>
    </row>
    <row r="32">
      <c r="A32" s="10" t="str">
        <f t="shared" si="2"/>
        <v/>
      </c>
      <c r="B32" s="23"/>
      <c r="D32" s="24" t="s">
        <v>13</v>
      </c>
      <c r="E32" s="19"/>
      <c r="F32" s="20"/>
      <c r="G32" s="19">
        <f>R32</f>
        <v>186</v>
      </c>
      <c r="H32" s="20"/>
      <c r="I32" s="19"/>
      <c r="J32" s="20"/>
      <c r="K32" s="19"/>
      <c r="L32" s="20"/>
      <c r="M32" s="19"/>
      <c r="N32" s="20"/>
      <c r="O32" s="19"/>
      <c r="P32" s="20"/>
      <c r="Q32" s="19"/>
      <c r="R32" s="20">
        <f>sum(Q6:Q31)-sum(R6:R31)</f>
        <v>186</v>
      </c>
      <c r="S32" s="19"/>
      <c r="T32" s="20"/>
      <c r="U32" s="19"/>
      <c r="V32" s="20"/>
      <c r="W32" s="19"/>
      <c r="X32" s="20"/>
      <c r="Y32" s="19"/>
      <c r="Z32" s="20"/>
      <c r="AA32" s="19"/>
      <c r="AB32" s="20"/>
      <c r="AC32" s="19"/>
      <c r="AD32" s="20"/>
      <c r="AE32" s="19"/>
      <c r="AF32" s="20"/>
      <c r="AG32" s="19"/>
      <c r="AH32" s="20"/>
      <c r="AI32" s="19">
        <f t="shared" ref="AI32:AJ32" si="29">E32+G32+I32+K32+M32+O32+Q32+S32+U32+W32+Y32+AA32+AC32+AE32+AG32</f>
        <v>186</v>
      </c>
      <c r="AJ32" s="20">
        <f t="shared" si="29"/>
        <v>186</v>
      </c>
    </row>
    <row r="33">
      <c r="A33" s="10" t="str">
        <f t="shared" si="2"/>
        <v/>
      </c>
      <c r="B33" s="23"/>
      <c r="D33" s="24" t="s">
        <v>14</v>
      </c>
      <c r="E33" s="19"/>
      <c r="F33" s="20"/>
      <c r="G33" s="19"/>
      <c r="H33" s="20">
        <f>S33</f>
        <v>225</v>
      </c>
      <c r="I33" s="19"/>
      <c r="J33" s="20"/>
      <c r="K33" s="19"/>
      <c r="L33" s="20"/>
      <c r="M33" s="19"/>
      <c r="N33" s="20"/>
      <c r="O33" s="19"/>
      <c r="P33" s="20"/>
      <c r="Q33" s="19"/>
      <c r="R33" s="20"/>
      <c r="S33" s="19">
        <f>sum(T6:T32)-sum(S6:S32)</f>
        <v>225</v>
      </c>
      <c r="T33" s="20"/>
      <c r="U33" s="19"/>
      <c r="V33" s="20"/>
      <c r="W33" s="19"/>
      <c r="X33" s="20"/>
      <c r="Y33" s="19"/>
      <c r="Z33" s="20"/>
      <c r="AA33" s="19"/>
      <c r="AB33" s="20"/>
      <c r="AC33" s="19"/>
      <c r="AD33" s="20"/>
      <c r="AE33" s="19"/>
      <c r="AF33" s="20"/>
      <c r="AG33" s="19"/>
      <c r="AH33" s="20"/>
      <c r="AI33" s="19">
        <f t="shared" ref="AI33:AJ33" si="30">E33+G33+I33+K33+M33+O33+Q33+S33+U33+W33+Y33+AA33+AC33+AE33+AG33</f>
        <v>225</v>
      </c>
      <c r="AJ33" s="20">
        <f t="shared" si="30"/>
        <v>225</v>
      </c>
    </row>
    <row r="34">
      <c r="A34" s="10" t="str">
        <f t="shared" si="2"/>
        <v/>
      </c>
      <c r="B34" s="23"/>
      <c r="D34" s="24" t="s">
        <v>15</v>
      </c>
      <c r="E34" s="19"/>
      <c r="F34" s="20"/>
      <c r="G34" s="19">
        <f>V34</f>
        <v>31</v>
      </c>
      <c r="H34" s="20"/>
      <c r="I34" s="19"/>
      <c r="J34" s="20"/>
      <c r="K34" s="19"/>
      <c r="L34" s="20"/>
      <c r="M34" s="19"/>
      <c r="N34" s="20"/>
      <c r="O34" s="19"/>
      <c r="P34" s="20"/>
      <c r="Q34" s="19"/>
      <c r="R34" s="20"/>
      <c r="S34" s="19"/>
      <c r="T34" s="20"/>
      <c r="U34" s="19"/>
      <c r="V34" s="20">
        <f>sum(U6:U33)-sum(V6:V33)</f>
        <v>31</v>
      </c>
      <c r="W34" s="19"/>
      <c r="X34" s="20"/>
      <c r="Y34" s="19"/>
      <c r="Z34" s="20"/>
      <c r="AA34" s="19"/>
      <c r="AB34" s="20"/>
      <c r="AC34" s="19"/>
      <c r="AD34" s="20"/>
      <c r="AE34" s="19"/>
      <c r="AF34" s="20"/>
      <c r="AG34" s="19"/>
      <c r="AH34" s="20"/>
      <c r="AI34" s="19">
        <f t="shared" ref="AI34:AJ34" si="31">E34+G34+I34+K34+M34+O34+Q34+S34+U34+W34+Y34+AA34+AC34+AE34+AG34</f>
        <v>31</v>
      </c>
      <c r="AJ34" s="20">
        <f t="shared" si="31"/>
        <v>31</v>
      </c>
    </row>
    <row r="35">
      <c r="A35" s="10" t="str">
        <f t="shared" si="2"/>
        <v/>
      </c>
      <c r="B35" s="23"/>
      <c r="D35" s="24" t="s">
        <v>16</v>
      </c>
      <c r="E35" s="19"/>
      <c r="F35" s="20"/>
      <c r="G35" s="19"/>
      <c r="H35" s="20">
        <f>W35</f>
        <v>0.87</v>
      </c>
      <c r="I35" s="19"/>
      <c r="J35" s="20"/>
      <c r="K35" s="19"/>
      <c r="L35" s="20"/>
      <c r="M35" s="19"/>
      <c r="N35" s="20"/>
      <c r="O35" s="19"/>
      <c r="P35" s="20"/>
      <c r="Q35" s="19"/>
      <c r="R35" s="20"/>
      <c r="S35" s="19"/>
      <c r="T35" s="20"/>
      <c r="U35" s="19"/>
      <c r="V35" s="20"/>
      <c r="W35" s="19">
        <f>sum(X6:X34)-sum(W6:W34)</f>
        <v>0.87</v>
      </c>
      <c r="X35" s="20"/>
      <c r="Y35" s="19"/>
      <c r="Z35" s="20"/>
      <c r="AA35" s="19"/>
      <c r="AB35" s="20"/>
      <c r="AC35" s="19"/>
      <c r="AD35" s="20"/>
      <c r="AE35" s="19"/>
      <c r="AF35" s="20"/>
      <c r="AG35" s="19"/>
      <c r="AH35" s="20"/>
      <c r="AI35" s="19">
        <f t="shared" ref="AI35:AJ35" si="32">E35+G35+I35+K35+M35+O35+Q35+S35+U35+W35+Y35+AA35+AC35+AE35+AG35</f>
        <v>0.87</v>
      </c>
      <c r="AJ35" s="20">
        <f t="shared" si="32"/>
        <v>0.87</v>
      </c>
    </row>
    <row r="36">
      <c r="A36" s="10" t="str">
        <f t="shared" si="2"/>
        <v/>
      </c>
      <c r="B36" s="23"/>
      <c r="D36" s="24" t="s">
        <v>17</v>
      </c>
      <c r="E36" s="19"/>
      <c r="F36" s="20"/>
      <c r="G36" s="19">
        <f>Z36</f>
        <v>0</v>
      </c>
      <c r="H36" s="20"/>
      <c r="I36" s="19"/>
      <c r="J36" s="20"/>
      <c r="K36" s="19"/>
      <c r="L36" s="20"/>
      <c r="M36" s="19"/>
      <c r="N36" s="20"/>
      <c r="O36" s="19"/>
      <c r="P36" s="20"/>
      <c r="Q36" s="19"/>
      <c r="R36" s="20"/>
      <c r="S36" s="19"/>
      <c r="T36" s="20"/>
      <c r="U36" s="19"/>
      <c r="V36" s="20"/>
      <c r="W36" s="19"/>
      <c r="X36" s="20"/>
      <c r="Y36" s="19"/>
      <c r="Z36" s="20">
        <f>sum(Y6:Y35)-sum(Z6:Z35)</f>
        <v>0</v>
      </c>
      <c r="AA36" s="19"/>
      <c r="AB36" s="20"/>
      <c r="AC36" s="19"/>
      <c r="AD36" s="20"/>
      <c r="AE36" s="19"/>
      <c r="AF36" s="20"/>
      <c r="AG36" s="19"/>
      <c r="AH36" s="20"/>
      <c r="AI36" s="19">
        <f t="shared" ref="AI36:AJ36" si="33">E36+G36+I36+K36+M36+O36+Q36+S36+U36+W36+Y36+AA36+AC36+AE36+AG36</f>
        <v>0</v>
      </c>
      <c r="AJ36" s="20">
        <f t="shared" si="33"/>
        <v>0</v>
      </c>
    </row>
    <row r="37">
      <c r="A37" s="10" t="str">
        <f t="shared" si="2"/>
        <v/>
      </c>
      <c r="B37" s="23"/>
      <c r="D37" s="24" t="s">
        <v>18</v>
      </c>
      <c r="E37" s="19"/>
      <c r="F37" s="20"/>
      <c r="G37" s="19"/>
      <c r="H37" s="20">
        <f>AA37</f>
        <v>0</v>
      </c>
      <c r="I37" s="19"/>
      <c r="J37" s="20"/>
      <c r="K37" s="19"/>
      <c r="L37" s="20"/>
      <c r="M37" s="19"/>
      <c r="N37" s="20"/>
      <c r="O37" s="19"/>
      <c r="P37" s="20"/>
      <c r="Q37" s="19"/>
      <c r="R37" s="20"/>
      <c r="S37" s="19"/>
      <c r="T37" s="20"/>
      <c r="U37" s="19"/>
      <c r="V37" s="20"/>
      <c r="W37" s="19"/>
      <c r="X37" s="20"/>
      <c r="Y37" s="19"/>
      <c r="Z37" s="20"/>
      <c r="AA37" s="19">
        <f>sum(AB6:AB36)-sum(AA6:AA36)</f>
        <v>0</v>
      </c>
      <c r="AB37" s="20"/>
      <c r="AC37" s="19"/>
      <c r="AD37" s="20"/>
      <c r="AE37" s="19"/>
      <c r="AF37" s="20"/>
      <c r="AG37" s="19"/>
      <c r="AH37" s="20"/>
      <c r="AI37" s="19">
        <f t="shared" ref="AI37:AJ37" si="34">E37+G37+I37+K37+M37+O37+Q37+S37+U37+W37+Y37+AA37+AC37+AE37+AG37</f>
        <v>0</v>
      </c>
      <c r="AJ37" s="20">
        <f t="shared" si="34"/>
        <v>0</v>
      </c>
    </row>
    <row r="38">
      <c r="A38" s="10" t="str">
        <f t="shared" si="2"/>
        <v/>
      </c>
      <c r="B38" s="23"/>
      <c r="D38" s="24" t="s">
        <v>9</v>
      </c>
      <c r="E38" s="19">
        <f>J38</f>
        <v>0.87</v>
      </c>
      <c r="F38" s="20"/>
      <c r="G38" s="19"/>
      <c r="H38" s="20"/>
      <c r="I38" s="19"/>
      <c r="J38" s="20">
        <f>sum(I6:I37)-sum(J6:J37)</f>
        <v>0.87</v>
      </c>
      <c r="K38" s="19"/>
      <c r="L38" s="20"/>
      <c r="M38" s="19"/>
      <c r="N38" s="20"/>
      <c r="O38" s="19"/>
      <c r="P38" s="20"/>
      <c r="Q38" s="19"/>
      <c r="R38" s="20"/>
      <c r="S38" s="19"/>
      <c r="T38" s="20"/>
      <c r="U38" s="19"/>
      <c r="V38" s="20"/>
      <c r="W38" s="19"/>
      <c r="X38" s="20"/>
      <c r="Y38" s="19"/>
      <c r="Z38" s="20"/>
      <c r="AA38" s="19"/>
      <c r="AB38" s="20"/>
      <c r="AC38" s="19"/>
      <c r="AD38" s="20"/>
      <c r="AE38" s="19"/>
      <c r="AF38" s="20"/>
      <c r="AG38" s="19"/>
      <c r="AH38" s="20"/>
      <c r="AI38" s="19">
        <f t="shared" ref="AI38:AJ38" si="35">E38+G38+I38+K38+M38+O38+Q38+S38+U38+W38+Y38+AA38+AC38+AE38+AG38</f>
        <v>0.87</v>
      </c>
      <c r="AJ38" s="20">
        <f t="shared" si="35"/>
        <v>0.87</v>
      </c>
    </row>
    <row r="39">
      <c r="A39" s="10" t="str">
        <f t="shared" si="2"/>
        <v/>
      </c>
      <c r="B39" s="23"/>
      <c r="D39" s="24" t="s">
        <v>10</v>
      </c>
      <c r="E39" s="19">
        <f>L39</f>
        <v>0</v>
      </c>
      <c r="F39" s="20"/>
      <c r="G39" s="19"/>
      <c r="H39" s="20"/>
      <c r="I39" s="19"/>
      <c r="J39" s="20"/>
      <c r="K39" s="19"/>
      <c r="L39" s="20">
        <f>sum(K6:K38)-sum(L6:L38)</f>
        <v>0</v>
      </c>
      <c r="M39" s="19"/>
      <c r="N39" s="20"/>
      <c r="O39" s="19"/>
      <c r="P39" s="20"/>
      <c r="Q39" s="19"/>
      <c r="R39" s="20"/>
      <c r="S39" s="19"/>
      <c r="T39" s="20"/>
      <c r="U39" s="19"/>
      <c r="V39" s="20"/>
      <c r="W39" s="19"/>
      <c r="X39" s="20"/>
      <c r="Y39" s="19"/>
      <c r="Z39" s="20"/>
      <c r="AA39" s="19"/>
      <c r="AB39" s="20"/>
      <c r="AC39" s="19"/>
      <c r="AD39" s="20"/>
      <c r="AE39" s="19"/>
      <c r="AF39" s="20"/>
      <c r="AG39" s="19"/>
      <c r="AH39" s="20"/>
      <c r="AI39" s="19">
        <f t="shared" ref="AI39:AJ39" si="36">E39+G39+I39+K39+M39+O39+Q39+S39+U39+W39+Y39+AA39+AC39+AE39+AG39</f>
        <v>0</v>
      </c>
      <c r="AJ39" s="20">
        <f t="shared" si="36"/>
        <v>0</v>
      </c>
    </row>
    <row r="40">
      <c r="A40" s="10" t="str">
        <f t="shared" si="2"/>
        <v/>
      </c>
      <c r="B40" s="23"/>
      <c r="D40" s="24" t="s">
        <v>11</v>
      </c>
      <c r="E40" s="19">
        <f>N40</f>
        <v>107.5</v>
      </c>
      <c r="F40" s="20"/>
      <c r="G40" s="19"/>
      <c r="H40" s="20"/>
      <c r="I40" s="19"/>
      <c r="J40" s="20"/>
      <c r="K40" s="19"/>
      <c r="L40" s="20"/>
      <c r="M40" s="19"/>
      <c r="N40" s="20">
        <f>sum(M6:M39)-sum(N6:N39)</f>
        <v>107.5</v>
      </c>
      <c r="O40" s="19"/>
      <c r="P40" s="20"/>
      <c r="Q40" s="19"/>
      <c r="R40" s="20"/>
      <c r="S40" s="19"/>
      <c r="T40" s="20"/>
      <c r="U40" s="19"/>
      <c r="V40" s="20"/>
      <c r="W40" s="19"/>
      <c r="X40" s="20"/>
      <c r="Y40" s="19"/>
      <c r="Z40" s="20"/>
      <c r="AA40" s="19"/>
      <c r="AB40" s="20"/>
      <c r="AC40" s="19"/>
      <c r="AD40" s="20"/>
      <c r="AE40" s="19"/>
      <c r="AF40" s="20"/>
      <c r="AG40" s="19"/>
      <c r="AH40" s="20"/>
      <c r="AI40" s="19">
        <f t="shared" ref="AI40:AJ40" si="37">E40+G40+I40+K40+M40+O40+Q40+S40+U40+W40+Y40+AA40+AC40+AE40+AG40</f>
        <v>107.5</v>
      </c>
      <c r="AJ40" s="20">
        <f t="shared" si="37"/>
        <v>107.5</v>
      </c>
    </row>
    <row r="41">
      <c r="A41" s="10" t="str">
        <f t="shared" si="2"/>
        <v/>
      </c>
      <c r="B41" s="23"/>
      <c r="D41" s="24" t="s">
        <v>19</v>
      </c>
      <c r="E41" s="19"/>
      <c r="F41" s="20">
        <f>AC41</f>
        <v>78.5</v>
      </c>
      <c r="G41" s="19"/>
      <c r="H41" s="20"/>
      <c r="I41" s="19"/>
      <c r="J41" s="20"/>
      <c r="K41" s="19"/>
      <c r="L41" s="20"/>
      <c r="M41" s="19"/>
      <c r="N41" s="20"/>
      <c r="O41" s="19"/>
      <c r="P41" s="20"/>
      <c r="Q41" s="19"/>
      <c r="R41" s="20"/>
      <c r="S41" s="19"/>
      <c r="T41" s="20"/>
      <c r="U41" s="19"/>
      <c r="V41" s="20"/>
      <c r="W41" s="19"/>
      <c r="X41" s="20"/>
      <c r="Y41" s="19"/>
      <c r="Z41" s="20"/>
      <c r="AA41" s="19"/>
      <c r="AB41" s="20"/>
      <c r="AC41" s="19">
        <f>sum(AD6:AD40)-sum(AC6:AC40)</f>
        <v>78.5</v>
      </c>
      <c r="AD41" s="20"/>
      <c r="AE41" s="19"/>
      <c r="AF41" s="20"/>
      <c r="AG41" s="19"/>
      <c r="AH41" s="20"/>
      <c r="AI41" s="19">
        <f t="shared" ref="AI41:AJ41" si="38">E41+G41+I41+K41+M41+O41+Q41+S41+U41+W41+Y41+AA41+AC41+AE41+AG41</f>
        <v>78.5</v>
      </c>
      <c r="AJ41" s="20">
        <f t="shared" si="38"/>
        <v>78.5</v>
      </c>
    </row>
    <row r="42">
      <c r="A42" s="10" t="str">
        <f t="shared" si="2"/>
        <v/>
      </c>
      <c r="B42" s="23"/>
      <c r="D42" s="24" t="s">
        <v>43</v>
      </c>
      <c r="E42" s="19"/>
      <c r="F42" s="20">
        <f>G42</f>
        <v>8.87</v>
      </c>
      <c r="G42" s="19">
        <f>sum(H6:H41)-sum(G6:G41)</f>
        <v>8.87</v>
      </c>
      <c r="H42" s="20"/>
      <c r="I42" s="19"/>
      <c r="J42" s="20"/>
      <c r="K42" s="19"/>
      <c r="L42" s="20"/>
      <c r="M42" s="19"/>
      <c r="N42" s="20"/>
      <c r="O42" s="19"/>
      <c r="P42" s="20"/>
      <c r="Q42" s="19"/>
      <c r="R42" s="20"/>
      <c r="S42" s="19"/>
      <c r="T42" s="20"/>
      <c r="U42" s="19"/>
      <c r="V42" s="20"/>
      <c r="W42" s="19"/>
      <c r="X42" s="20"/>
      <c r="Y42" s="19"/>
      <c r="Z42" s="20"/>
      <c r="AA42" s="19"/>
      <c r="AB42" s="20"/>
      <c r="AC42" s="19"/>
      <c r="AD42" s="20"/>
      <c r="AE42" s="19"/>
      <c r="AF42" s="20"/>
      <c r="AG42" s="19"/>
      <c r="AH42" s="20"/>
      <c r="AI42" s="19">
        <f t="shared" ref="AI42:AJ42" si="39">E42+G42+I42+K42+M42+O42+Q42+S42+U42+W42+Y42+AA42+AC42+AE42+AG42</f>
        <v>8.87</v>
      </c>
      <c r="AJ42" s="20">
        <f t="shared" si="39"/>
        <v>8.87</v>
      </c>
    </row>
    <row r="43">
      <c r="A43" s="10" t="str">
        <f t="shared" si="2"/>
        <v/>
      </c>
      <c r="B43" s="23"/>
      <c r="D43" s="24" t="s">
        <v>20</v>
      </c>
      <c r="E43" s="19"/>
      <c r="F43" s="20">
        <f>AE43</f>
        <v>1</v>
      </c>
      <c r="G43" s="19"/>
      <c r="H43" s="20"/>
      <c r="I43" s="19"/>
      <c r="J43" s="20"/>
      <c r="K43" s="19"/>
      <c r="L43" s="20"/>
      <c r="M43" s="19"/>
      <c r="N43" s="20"/>
      <c r="O43" s="19"/>
      <c r="P43" s="20"/>
      <c r="Q43" s="19"/>
      <c r="R43" s="20"/>
      <c r="S43" s="19"/>
      <c r="T43" s="20"/>
      <c r="U43" s="19"/>
      <c r="V43" s="20"/>
      <c r="W43" s="19"/>
      <c r="X43" s="20"/>
      <c r="Y43" s="19"/>
      <c r="Z43" s="20"/>
      <c r="AA43" s="19"/>
      <c r="AB43" s="20"/>
      <c r="AC43" s="19"/>
      <c r="AD43" s="20"/>
      <c r="AE43" s="19">
        <f>sum(AF6:AF42)-sum(AE6:AE42)</f>
        <v>1</v>
      </c>
      <c r="AF43" s="20"/>
      <c r="AG43" s="19"/>
      <c r="AH43" s="20"/>
      <c r="AI43" s="19">
        <f t="shared" ref="AI43:AJ43" si="40">E43+G43+I43+K43+M43+O43+Q43+S43+U43+W43+Y43+AA43+AC43+AE43+AG43</f>
        <v>1</v>
      </c>
      <c r="AJ43" s="20">
        <f t="shared" si="40"/>
        <v>1</v>
      </c>
    </row>
    <row r="44">
      <c r="A44" s="10" t="str">
        <f t="shared" si="2"/>
        <v/>
      </c>
      <c r="B44" s="23"/>
      <c r="D44" s="24" t="s">
        <v>21</v>
      </c>
      <c r="E44" s="25"/>
      <c r="F44" s="26">
        <f>AG44</f>
        <v>20</v>
      </c>
      <c r="G44" s="25"/>
      <c r="H44" s="26"/>
      <c r="I44" s="25"/>
      <c r="J44" s="26"/>
      <c r="K44" s="25"/>
      <c r="L44" s="26"/>
      <c r="M44" s="25"/>
      <c r="N44" s="26"/>
      <c r="O44" s="25"/>
      <c r="P44" s="26"/>
      <c r="Q44" s="25"/>
      <c r="R44" s="26"/>
      <c r="S44" s="25"/>
      <c r="T44" s="26"/>
      <c r="U44" s="25"/>
      <c r="V44" s="26"/>
      <c r="W44" s="25"/>
      <c r="X44" s="26"/>
      <c r="Y44" s="25"/>
      <c r="Z44" s="26"/>
      <c r="AA44" s="25"/>
      <c r="AB44" s="26"/>
      <c r="AC44" s="25"/>
      <c r="AD44" s="26"/>
      <c r="AE44" s="25"/>
      <c r="AF44" s="26"/>
      <c r="AG44" s="25">
        <f>sum(AH6:AH43)-sum(AG6:AG43)</f>
        <v>20</v>
      </c>
      <c r="AH44" s="26"/>
      <c r="AI44" s="25">
        <f t="shared" ref="AI44:AJ44" si="41">E44+G44+I44+K44+M44+O44+Q44+S44+U44+W44+Y44+AA44+AC44+AE44+AG44</f>
        <v>20</v>
      </c>
      <c r="AJ44" s="26">
        <f t="shared" si="41"/>
        <v>20</v>
      </c>
    </row>
    <row r="45">
      <c r="E45" s="13">
        <f t="shared" ref="E45:AH45" si="42">sum(E6:E44)</f>
        <v>108.37</v>
      </c>
      <c r="F45" s="14">
        <f t="shared" si="42"/>
        <v>108.37</v>
      </c>
      <c r="G45" s="13">
        <f t="shared" si="42"/>
        <v>225.87</v>
      </c>
      <c r="H45" s="14">
        <f t="shared" si="42"/>
        <v>225.87</v>
      </c>
      <c r="I45" s="13">
        <f t="shared" si="42"/>
        <v>1.37</v>
      </c>
      <c r="J45" s="14">
        <f t="shared" si="42"/>
        <v>1.37</v>
      </c>
      <c r="K45" s="13">
        <f t="shared" si="42"/>
        <v>0</v>
      </c>
      <c r="L45" s="14">
        <f t="shared" si="42"/>
        <v>0</v>
      </c>
      <c r="M45" s="13">
        <f t="shared" si="42"/>
        <v>325.5</v>
      </c>
      <c r="N45" s="14">
        <f t="shared" si="42"/>
        <v>325.5</v>
      </c>
      <c r="O45" s="13">
        <f t="shared" si="42"/>
        <v>0</v>
      </c>
      <c r="P45" s="14">
        <f t="shared" si="42"/>
        <v>0</v>
      </c>
      <c r="Q45" s="13">
        <f t="shared" si="42"/>
        <v>186</v>
      </c>
      <c r="R45" s="14">
        <f t="shared" si="42"/>
        <v>186</v>
      </c>
      <c r="S45" s="13">
        <f t="shared" si="42"/>
        <v>225</v>
      </c>
      <c r="T45" s="14">
        <f t="shared" si="42"/>
        <v>225</v>
      </c>
      <c r="U45" s="13">
        <f t="shared" si="42"/>
        <v>31</v>
      </c>
      <c r="V45" s="14">
        <f t="shared" si="42"/>
        <v>31</v>
      </c>
      <c r="W45" s="13">
        <f t="shared" si="42"/>
        <v>0.87</v>
      </c>
      <c r="X45" s="14">
        <f t="shared" si="42"/>
        <v>0.87</v>
      </c>
      <c r="Y45" s="13">
        <f t="shared" si="42"/>
        <v>0</v>
      </c>
      <c r="Z45" s="14">
        <f t="shared" si="42"/>
        <v>0</v>
      </c>
      <c r="AA45" s="13">
        <f t="shared" si="42"/>
        <v>0</v>
      </c>
      <c r="AB45" s="14">
        <f t="shared" si="42"/>
        <v>0</v>
      </c>
      <c r="AC45" s="13">
        <f t="shared" si="42"/>
        <v>78.5</v>
      </c>
      <c r="AD45" s="14">
        <f t="shared" si="42"/>
        <v>78.5</v>
      </c>
      <c r="AE45" s="13">
        <f t="shared" si="42"/>
        <v>3</v>
      </c>
      <c r="AF45" s="14">
        <f t="shared" si="42"/>
        <v>3</v>
      </c>
      <c r="AG45" s="13">
        <f t="shared" si="42"/>
        <v>40</v>
      </c>
      <c r="AH45" s="14">
        <f t="shared" si="42"/>
        <v>40</v>
      </c>
      <c r="AI45" s="13">
        <f t="shared" ref="AI45:AJ45" si="43">E45+G45+I45+K45+M45+O45+Q45+S45+U45+W45+Y45+AA45+AC45+AE45+AG45</f>
        <v>1225.48</v>
      </c>
      <c r="AJ45" s="14">
        <f t="shared" si="43"/>
        <v>1225.48</v>
      </c>
    </row>
    <row r="46">
      <c r="E46" s="5"/>
      <c r="F46" s="5"/>
      <c r="G46" s="5"/>
      <c r="H46" s="5"/>
      <c r="J46" s="23"/>
      <c r="M46" s="5"/>
      <c r="N46" s="5"/>
    </row>
    <row r="47">
      <c r="E47" s="5"/>
      <c r="F47" s="5"/>
      <c r="G47" s="5"/>
      <c r="H47" s="5"/>
      <c r="J47" s="23"/>
      <c r="M47" s="5"/>
      <c r="N47" s="5"/>
    </row>
    <row r="48">
      <c r="E48" s="5"/>
      <c r="F48" s="5"/>
      <c r="G48" s="5"/>
      <c r="H48" s="5"/>
      <c r="J48" s="23"/>
      <c r="M48" s="5"/>
      <c r="N48" s="5"/>
    </row>
    <row r="49">
      <c r="E49" s="5"/>
      <c r="F49" s="5"/>
      <c r="G49" s="5"/>
      <c r="H49" s="5"/>
      <c r="J49" s="23"/>
      <c r="M49" s="5"/>
      <c r="N49" s="5"/>
    </row>
    <row r="50">
      <c r="E50" s="5"/>
      <c r="F50" s="5"/>
      <c r="G50" s="5"/>
      <c r="H50" s="5"/>
      <c r="J50" s="23"/>
      <c r="M50" s="5"/>
      <c r="N50" s="5"/>
    </row>
    <row r="51">
      <c r="E51" s="5"/>
      <c r="F51" s="5"/>
      <c r="G51" s="5"/>
      <c r="H51" s="5"/>
      <c r="J51" s="23"/>
      <c r="N51" s="5"/>
    </row>
    <row r="52">
      <c r="E52" s="5"/>
      <c r="F52" s="5"/>
      <c r="G52" s="5"/>
      <c r="H52" s="5"/>
      <c r="J52" s="23"/>
      <c r="N52" s="5"/>
    </row>
    <row r="53">
      <c r="E53" s="5"/>
      <c r="F53" s="5"/>
      <c r="G53" s="5"/>
      <c r="H53" s="5"/>
      <c r="J53" s="23"/>
      <c r="N53" s="5"/>
    </row>
    <row r="54">
      <c r="E54" s="5"/>
      <c r="F54" s="5"/>
      <c r="G54" s="5"/>
      <c r="H54" s="5"/>
      <c r="J54" s="23"/>
      <c r="N54" s="5"/>
    </row>
    <row r="55">
      <c r="E55" s="5"/>
      <c r="F55" s="5"/>
      <c r="G55" s="5"/>
      <c r="H55" s="5"/>
      <c r="J55" s="23"/>
      <c r="N55" s="5"/>
    </row>
    <row r="56">
      <c r="E56" s="5"/>
      <c r="F56" s="5"/>
      <c r="G56" s="5"/>
      <c r="H56" s="5"/>
      <c r="J56" s="23"/>
      <c r="N56" s="5"/>
    </row>
    <row r="57">
      <c r="E57" s="5"/>
      <c r="F57" s="5"/>
      <c r="G57" s="5"/>
      <c r="H57" s="5"/>
      <c r="J57" s="23"/>
      <c r="N57" s="5"/>
    </row>
    <row r="58">
      <c r="E58" s="5"/>
      <c r="F58" s="5"/>
      <c r="G58" s="5"/>
      <c r="H58" s="5"/>
      <c r="J58" s="23"/>
      <c r="N58" s="5"/>
    </row>
    <row r="59">
      <c r="E59" s="5"/>
      <c r="F59" s="5"/>
      <c r="G59" s="5"/>
      <c r="H59" s="5"/>
      <c r="J59" s="23"/>
      <c r="N59" s="5"/>
    </row>
    <row r="60">
      <c r="E60" s="5"/>
      <c r="F60" s="5"/>
      <c r="G60" s="5"/>
      <c r="H60" s="5"/>
      <c r="J60" s="23"/>
      <c r="N60" s="5"/>
    </row>
    <row r="61">
      <c r="E61" s="5"/>
      <c r="F61" s="5"/>
      <c r="G61" s="5"/>
      <c r="H61" s="5"/>
    </row>
    <row r="62">
      <c r="E62" s="5"/>
      <c r="F62" s="5"/>
      <c r="G62" s="5"/>
      <c r="H62" s="5"/>
    </row>
    <row r="63">
      <c r="E63" s="5"/>
      <c r="F63" s="5"/>
      <c r="G63" s="5"/>
      <c r="H63" s="5"/>
    </row>
    <row r="64">
      <c r="E64" s="5"/>
      <c r="F64" s="5"/>
      <c r="G64" s="5"/>
      <c r="H64" s="5"/>
    </row>
    <row r="65">
      <c r="E65" s="5"/>
      <c r="F65" s="5"/>
      <c r="G65" s="5"/>
      <c r="H65" s="5"/>
    </row>
    <row r="66">
      <c r="E66" s="5"/>
      <c r="F66" s="5"/>
      <c r="G66" s="5"/>
      <c r="H66" s="5"/>
    </row>
    <row r="67">
      <c r="E67" s="5"/>
      <c r="F67" s="5"/>
      <c r="G67" s="5"/>
      <c r="H67" s="5"/>
    </row>
    <row r="68">
      <c r="E68" s="5"/>
      <c r="F68" s="5"/>
      <c r="G68" s="5"/>
      <c r="H68" s="5"/>
    </row>
    <row r="69">
      <c r="E69" s="5"/>
      <c r="F69" s="5"/>
      <c r="G69" s="5"/>
      <c r="H69" s="5"/>
    </row>
    <row r="70">
      <c r="E70" s="5"/>
      <c r="F70" s="5"/>
      <c r="G70" s="5"/>
      <c r="H70" s="5"/>
    </row>
    <row r="71">
      <c r="E71" s="5"/>
      <c r="F71" s="5"/>
      <c r="G71" s="5"/>
      <c r="H71" s="5"/>
    </row>
    <row r="72">
      <c r="E72" s="5"/>
      <c r="F72" s="5"/>
      <c r="G72" s="5"/>
      <c r="H72" s="5"/>
    </row>
    <row r="73">
      <c r="E73" s="5"/>
      <c r="F73" s="5"/>
      <c r="G73" s="5"/>
      <c r="H73" s="5"/>
    </row>
    <row r="74">
      <c r="E74" s="5"/>
      <c r="F74" s="5"/>
      <c r="G74" s="5"/>
      <c r="H74" s="5"/>
    </row>
    <row r="75">
      <c r="E75" s="5"/>
      <c r="F75" s="5"/>
      <c r="G75" s="5"/>
      <c r="H75" s="5"/>
    </row>
    <row r="76">
      <c r="E76" s="5"/>
      <c r="F76" s="5"/>
      <c r="G76" s="5"/>
      <c r="H76" s="5"/>
    </row>
    <row r="77">
      <c r="E77" s="5"/>
      <c r="F77" s="5"/>
      <c r="G77" s="5"/>
      <c r="H77" s="5"/>
    </row>
    <row r="78">
      <c r="E78" s="5"/>
      <c r="F78" s="5"/>
      <c r="G78" s="5"/>
      <c r="H78" s="5"/>
    </row>
    <row r="79">
      <c r="E79" s="5"/>
      <c r="F79" s="5"/>
      <c r="G79" s="5"/>
      <c r="H79" s="5"/>
    </row>
    <row r="80">
      <c r="E80" s="5"/>
      <c r="F80" s="5"/>
      <c r="G80" s="5"/>
      <c r="H80" s="5"/>
    </row>
    <row r="81">
      <c r="E81" s="5"/>
      <c r="F81" s="5"/>
      <c r="G81" s="5"/>
      <c r="H81" s="5"/>
    </row>
    <row r="82">
      <c r="E82" s="5"/>
      <c r="F82" s="5"/>
      <c r="G82" s="5"/>
      <c r="H82" s="5"/>
    </row>
    <row r="83">
      <c r="E83" s="5"/>
      <c r="F83" s="5"/>
      <c r="G83" s="5"/>
      <c r="H83" s="5"/>
    </row>
    <row r="84">
      <c r="E84" s="5"/>
      <c r="F84" s="5"/>
      <c r="G84" s="5"/>
      <c r="H84" s="5"/>
    </row>
    <row r="85">
      <c r="E85" s="5"/>
      <c r="F85" s="5"/>
      <c r="G85" s="5"/>
      <c r="H85" s="5"/>
    </row>
    <row r="86">
      <c r="E86" s="5"/>
      <c r="F86" s="5"/>
      <c r="G86" s="5"/>
      <c r="H86" s="5"/>
    </row>
    <row r="87">
      <c r="E87" s="5"/>
      <c r="F87" s="5"/>
      <c r="G87" s="5"/>
      <c r="H87" s="5"/>
    </row>
    <row r="88">
      <c r="E88" s="5"/>
      <c r="F88" s="5"/>
      <c r="G88" s="5"/>
      <c r="H88" s="5"/>
    </row>
    <row r="89">
      <c r="E89" s="5"/>
      <c r="F89" s="5"/>
      <c r="G89" s="5"/>
      <c r="H89" s="5"/>
    </row>
    <row r="90">
      <c r="E90" s="5"/>
      <c r="F90" s="5"/>
      <c r="G90" s="5"/>
      <c r="H90" s="5"/>
    </row>
    <row r="91">
      <c r="E91" s="5"/>
      <c r="F91" s="5"/>
      <c r="G91" s="5"/>
      <c r="H91" s="5"/>
    </row>
    <row r="92">
      <c r="E92" s="5"/>
      <c r="F92" s="5"/>
      <c r="G92" s="5"/>
      <c r="H92" s="5"/>
    </row>
    <row r="93">
      <c r="E93" s="5"/>
      <c r="F93" s="5"/>
      <c r="G93" s="5"/>
      <c r="H93" s="5"/>
    </row>
    <row r="94">
      <c r="E94" s="5"/>
      <c r="F94" s="5"/>
      <c r="G94" s="5"/>
      <c r="H94" s="5"/>
    </row>
    <row r="95">
      <c r="E95" s="5"/>
      <c r="F95" s="5"/>
      <c r="G95" s="5"/>
      <c r="H95" s="5"/>
    </row>
    <row r="96">
      <c r="E96" s="5"/>
      <c r="F96" s="5"/>
      <c r="G96" s="5"/>
      <c r="H96" s="5"/>
    </row>
    <row r="97">
      <c r="E97" s="5"/>
      <c r="F97" s="5"/>
      <c r="G97" s="5"/>
      <c r="H97" s="5"/>
    </row>
    <row r="98">
      <c r="E98" s="5"/>
      <c r="F98" s="5"/>
      <c r="G98" s="5"/>
      <c r="H98" s="5"/>
    </row>
    <row r="99">
      <c r="E99" s="5"/>
      <c r="F99" s="5"/>
      <c r="G99" s="5"/>
      <c r="H99" s="5"/>
    </row>
    <row r="100">
      <c r="E100" s="5"/>
      <c r="F100" s="5"/>
      <c r="G100" s="5"/>
      <c r="H100" s="5"/>
    </row>
    <row r="101">
      <c r="E101" s="5"/>
      <c r="F101" s="5"/>
      <c r="G101" s="5"/>
      <c r="H101" s="5"/>
    </row>
    <row r="102">
      <c r="E102" s="5"/>
      <c r="F102" s="5"/>
      <c r="G102" s="5"/>
      <c r="H102" s="5"/>
    </row>
    <row r="103">
      <c r="E103" s="5"/>
      <c r="F103" s="5"/>
      <c r="G103" s="5"/>
      <c r="H103" s="5"/>
    </row>
    <row r="104">
      <c r="E104" s="5"/>
      <c r="F104" s="5"/>
      <c r="G104" s="5"/>
      <c r="H104" s="5"/>
    </row>
    <row r="105">
      <c r="E105" s="5"/>
      <c r="F105" s="5"/>
      <c r="G105" s="5"/>
      <c r="H105" s="5"/>
    </row>
    <row r="106">
      <c r="E106" s="5"/>
      <c r="F106" s="5"/>
      <c r="G106" s="5"/>
      <c r="H106" s="5"/>
    </row>
    <row r="107">
      <c r="E107" s="5"/>
      <c r="F107" s="5"/>
      <c r="G107" s="5"/>
      <c r="H107" s="5"/>
    </row>
  </sheetData>
  <mergeCells count="19">
    <mergeCell ref="Y5:Z5"/>
    <mergeCell ref="AA5:AB5"/>
    <mergeCell ref="AC5:AD5"/>
    <mergeCell ref="AE5:AF5"/>
    <mergeCell ref="AG5:AH5"/>
    <mergeCell ref="AI5:AJ5"/>
    <mergeCell ref="S5:T5"/>
    <mergeCell ref="U5:V5"/>
    <mergeCell ref="W5:X5"/>
    <mergeCell ref="G5:H5"/>
    <mergeCell ref="I5:J5"/>
    <mergeCell ref="Q5:R5"/>
    <mergeCell ref="K5:L5"/>
    <mergeCell ref="M5:N5"/>
    <mergeCell ref="B2:N2"/>
    <mergeCell ref="B1:N1"/>
    <mergeCell ref="B3:N3"/>
    <mergeCell ref="E5:F5"/>
    <mergeCell ref="O5:P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35.57"/>
    <col customWidth="1" min="2" max="20" width="17.29"/>
  </cols>
  <sheetData>
    <row r="1">
      <c r="A1" s="27" t="s">
        <v>1</v>
      </c>
      <c r="B1" s="28"/>
      <c r="C1" s="28"/>
    </row>
    <row r="2">
      <c r="A2" s="29" t="s">
        <v>44</v>
      </c>
      <c r="B2" s="30" t="s">
        <v>45</v>
      </c>
      <c r="C2" s="30" t="s">
        <v>46</v>
      </c>
    </row>
    <row r="4">
      <c r="A4" s="29" t="s">
        <v>47</v>
      </c>
    </row>
    <row r="5">
      <c r="A5" s="24" t="s">
        <v>48</v>
      </c>
      <c r="B5" s="31">
        <f>'Pääpäiväkirja'!H31</f>
        <v>0</v>
      </c>
      <c r="C5" s="32">
        <v>50.0</v>
      </c>
    </row>
    <row r="6">
      <c r="A6" s="24" t="s">
        <v>49</v>
      </c>
      <c r="B6" s="33">
        <f>-'Pääpäiväkirja'!G32</f>
        <v>-186</v>
      </c>
      <c r="C6" s="34">
        <v>-250.0</v>
      </c>
    </row>
    <row r="7">
      <c r="B7" s="35"/>
      <c r="C7" s="35"/>
    </row>
    <row r="8">
      <c r="A8" s="36" t="s">
        <v>50</v>
      </c>
      <c r="B8" s="31">
        <f t="shared" ref="B8:C8" si="1">sum(B5:B6)</f>
        <v>-186</v>
      </c>
      <c r="C8" s="31">
        <f t="shared" si="1"/>
        <v>-200</v>
      </c>
    </row>
    <row r="9">
      <c r="B9" s="31"/>
      <c r="C9" s="31"/>
    </row>
    <row r="10">
      <c r="A10" s="29" t="s">
        <v>51</v>
      </c>
      <c r="B10" s="31"/>
      <c r="C10" s="31"/>
    </row>
    <row r="11">
      <c r="A11" s="24" t="s">
        <v>48</v>
      </c>
      <c r="B11" s="31">
        <f>'Pääpäiväkirja'!H33</f>
        <v>225</v>
      </c>
      <c r="C11" s="32">
        <v>150.0</v>
      </c>
    </row>
    <row r="12">
      <c r="A12" s="24" t="s">
        <v>52</v>
      </c>
      <c r="B12" s="33">
        <f>-'Pääpäiväkirja'!G34</f>
        <v>-31</v>
      </c>
      <c r="C12" s="34">
        <v>-37.0</v>
      </c>
    </row>
    <row r="13">
      <c r="B13" s="35"/>
      <c r="C13" s="35"/>
    </row>
    <row r="14">
      <c r="A14" s="36" t="s">
        <v>50</v>
      </c>
      <c r="B14" s="31">
        <f t="shared" ref="B14:C14" si="2">sum(B8:B12)</f>
        <v>8</v>
      </c>
      <c r="C14" s="31">
        <f t="shared" si="2"/>
        <v>-87</v>
      </c>
    </row>
    <row r="15">
      <c r="B15" s="31"/>
      <c r="C15" s="31"/>
    </row>
    <row r="16">
      <c r="A16" s="29" t="s">
        <v>53</v>
      </c>
      <c r="B16" s="31"/>
      <c r="C16" s="31"/>
    </row>
    <row r="17">
      <c r="A17" s="24" t="s">
        <v>48</v>
      </c>
      <c r="B17" s="33">
        <f>'Pääpäiväkirja'!H35</f>
        <v>0.87</v>
      </c>
      <c r="C17" s="34">
        <v>0.5</v>
      </c>
    </row>
    <row r="18">
      <c r="B18" s="35"/>
      <c r="C18" s="35"/>
    </row>
    <row r="19">
      <c r="A19" s="36" t="s">
        <v>54</v>
      </c>
      <c r="B19" s="31">
        <f t="shared" ref="B19:C19" si="3">sum(B14:B17)</f>
        <v>8.87</v>
      </c>
      <c r="C19" s="31">
        <f t="shared" si="3"/>
        <v>-86.5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>
      <c r="B20" s="31"/>
      <c r="C20" s="31"/>
    </row>
    <row r="21">
      <c r="A21" s="29" t="s">
        <v>18</v>
      </c>
      <c r="B21" s="33">
        <f>'Pääpäiväkirja'!H37</f>
        <v>0</v>
      </c>
      <c r="C21" s="34">
        <v>70.0</v>
      </c>
    </row>
    <row r="22">
      <c r="B22" s="35"/>
      <c r="C22" s="35"/>
    </row>
    <row r="23">
      <c r="A23" s="36" t="s">
        <v>55</v>
      </c>
      <c r="B23" s="33">
        <f t="shared" ref="B23:C23" si="4">sum(B19:B21)</f>
        <v>8.87</v>
      </c>
      <c r="C23" s="33">
        <f t="shared" si="4"/>
        <v>-16.5</v>
      </c>
    </row>
    <row r="24">
      <c r="B24" s="35"/>
      <c r="C24" s="35"/>
    </row>
    <row r="25">
      <c r="A25" s="29" t="s">
        <v>56</v>
      </c>
      <c r="B25" s="33">
        <f t="shared" ref="B25:C25" si="5">B23</f>
        <v>8.87</v>
      </c>
      <c r="C25" s="33">
        <f t="shared" si="5"/>
        <v>-16.5</v>
      </c>
    </row>
    <row r="26">
      <c r="B26" s="38"/>
      <c r="C26" s="3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38.29"/>
    <col customWidth="1" min="2" max="5" width="11.29"/>
    <col customWidth="1" min="6" max="20" width="17.29"/>
  </cols>
  <sheetData>
    <row r="1">
      <c r="A1" s="27" t="s">
        <v>1</v>
      </c>
      <c r="B1" s="28"/>
      <c r="C1" s="28"/>
    </row>
    <row r="2">
      <c r="A2" s="29" t="s">
        <v>57</v>
      </c>
      <c r="B2" s="39">
        <v>42735.0</v>
      </c>
      <c r="D2" s="39">
        <v>42369.0</v>
      </c>
    </row>
    <row r="4">
      <c r="A4" s="40" t="s">
        <v>58</v>
      </c>
    </row>
    <row r="6">
      <c r="A6" s="29" t="s">
        <v>59</v>
      </c>
    </row>
    <row r="7">
      <c r="A7" s="41"/>
    </row>
    <row r="8">
      <c r="A8" s="29" t="s">
        <v>60</v>
      </c>
    </row>
    <row r="9">
      <c r="A9" s="24" t="s">
        <v>9</v>
      </c>
      <c r="B9" s="33">
        <f>'Pääpäiväkirja'!E38</f>
        <v>0.87</v>
      </c>
      <c r="C9" s="31">
        <f>sum(B9)</f>
        <v>0.87</v>
      </c>
      <c r="D9" s="34">
        <v>0.5</v>
      </c>
      <c r="E9" s="31">
        <f>sum(D9)</f>
        <v>0.5</v>
      </c>
    </row>
    <row r="10">
      <c r="B10" s="35"/>
      <c r="C10" s="31"/>
      <c r="D10" s="35"/>
      <c r="E10" s="31"/>
    </row>
    <row r="11">
      <c r="A11" s="29" t="s">
        <v>61</v>
      </c>
      <c r="B11" s="31"/>
      <c r="C11" s="31">
        <f>'Pääpäiväkirja'!E40</f>
        <v>107.5</v>
      </c>
      <c r="D11" s="31"/>
      <c r="E11" s="32">
        <v>100.0</v>
      </c>
    </row>
    <row r="12">
      <c r="B12" s="31"/>
      <c r="C12" s="31"/>
      <c r="D12" s="31"/>
      <c r="E12" s="31"/>
    </row>
    <row r="13">
      <c r="A13" s="40" t="s">
        <v>62</v>
      </c>
      <c r="B13" s="31"/>
      <c r="C13" s="33">
        <f>sum(C9:C11)</f>
        <v>108.37</v>
      </c>
      <c r="D13" s="31"/>
      <c r="E13" s="33">
        <f>sum(E9:E11)</f>
        <v>100.5</v>
      </c>
    </row>
    <row r="14">
      <c r="B14" s="31"/>
      <c r="C14" s="35"/>
      <c r="D14" s="31"/>
      <c r="E14" s="35"/>
    </row>
    <row r="15">
      <c r="A15" s="40" t="s">
        <v>63</v>
      </c>
      <c r="B15" s="31"/>
      <c r="C15" s="31"/>
      <c r="D15" s="31"/>
      <c r="E15" s="31"/>
    </row>
    <row r="16">
      <c r="A16" s="41"/>
      <c r="B16" s="31"/>
      <c r="C16" s="31"/>
      <c r="D16" s="31"/>
      <c r="E16" s="31"/>
    </row>
    <row r="17">
      <c r="A17" s="29" t="s">
        <v>64</v>
      </c>
      <c r="B17" s="31"/>
      <c r="C17" s="31"/>
      <c r="D17" s="31"/>
      <c r="E17" s="31"/>
    </row>
    <row r="18">
      <c r="A18" s="41"/>
      <c r="B18" s="31"/>
      <c r="C18" s="31"/>
      <c r="D18" s="31"/>
      <c r="E18" s="31"/>
    </row>
    <row r="19">
      <c r="A19" s="29" t="s">
        <v>19</v>
      </c>
      <c r="B19" s="31"/>
      <c r="C19" s="31">
        <f>'Pääpäiväkirja'!F41</f>
        <v>78.5</v>
      </c>
      <c r="D19" s="31"/>
      <c r="E19" s="32">
        <v>95.0</v>
      </c>
    </row>
    <row r="20">
      <c r="A20" s="29" t="s">
        <v>56</v>
      </c>
      <c r="B20" s="31"/>
      <c r="C20" s="31">
        <f>'Pääpäiväkirja'!F42</f>
        <v>8.87</v>
      </c>
      <c r="D20" s="31"/>
      <c r="E20" s="32">
        <v>-16.5</v>
      </c>
    </row>
    <row r="21">
      <c r="A21" s="41"/>
      <c r="B21" s="31"/>
      <c r="C21" s="31"/>
      <c r="D21" s="31"/>
      <c r="E21" s="31"/>
    </row>
    <row r="22">
      <c r="A22" s="29" t="s">
        <v>65</v>
      </c>
      <c r="B22" s="31"/>
      <c r="C22" s="31"/>
      <c r="D22" s="31"/>
      <c r="E22" s="31"/>
    </row>
    <row r="23">
      <c r="A23" s="41"/>
      <c r="B23" s="31"/>
      <c r="C23" s="31"/>
      <c r="D23" s="31"/>
      <c r="E23" s="31"/>
    </row>
    <row r="24">
      <c r="A24" s="29" t="s">
        <v>66</v>
      </c>
      <c r="B24" s="31"/>
      <c r="C24" s="31"/>
      <c r="D24" s="31"/>
      <c r="E24" s="31"/>
    </row>
    <row r="25">
      <c r="A25" s="24" t="s">
        <v>21</v>
      </c>
      <c r="B25" s="31">
        <f>'Pääpäiväkirja'!F44</f>
        <v>20</v>
      </c>
      <c r="C25" s="31"/>
      <c r="D25" s="32">
        <v>20.0</v>
      </c>
      <c r="E25" s="31"/>
    </row>
    <row r="26">
      <c r="A26" s="24" t="s">
        <v>20</v>
      </c>
      <c r="B26" s="33">
        <f>'Pääpäiväkirja'!F43</f>
        <v>1</v>
      </c>
      <c r="C26" s="33">
        <f>sum(B25:B26)</f>
        <v>21</v>
      </c>
      <c r="D26" s="34">
        <v>2.0</v>
      </c>
      <c r="E26" s="33">
        <f>sum(D25:D26)</f>
        <v>22</v>
      </c>
    </row>
    <row r="27">
      <c r="B27" s="35"/>
      <c r="C27" s="35"/>
      <c r="D27" s="35"/>
      <c r="E27" s="35"/>
    </row>
    <row r="28">
      <c r="A28" s="40" t="s">
        <v>67</v>
      </c>
      <c r="B28" s="31"/>
      <c r="C28" s="33">
        <f>sum(C19:C26)</f>
        <v>108.37</v>
      </c>
      <c r="D28" s="31"/>
      <c r="E28" s="33">
        <f>sum(E19:E26)</f>
        <v>100.5</v>
      </c>
    </row>
    <row r="29">
      <c r="C29" s="38"/>
      <c r="E29" s="38"/>
    </row>
  </sheetData>
  <mergeCells count="2">
    <mergeCell ref="B2:C2"/>
    <mergeCell ref="D2:E2"/>
  </mergeCells>
  <drawing r:id="rId1"/>
</worksheet>
</file>